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ko.honda\Desktop\"/>
    </mc:Choice>
  </mc:AlternateContent>
  <xr:revisionPtr revIDLastSave="0" documentId="13_ncr:1_{73666199-3BBC-4406-BF54-DF39915E9EB0}" xr6:coauthVersionLast="46" xr6:coauthVersionMax="46" xr10:uidLastSave="{00000000-0000-0000-0000-000000000000}"/>
  <bookViews>
    <workbookView xWindow="-120" yWindow="-120" windowWidth="29040" windowHeight="17790" tabRatio="744" xr2:uid="{00000000-000D-0000-FFFF-FFFF00000000}"/>
  </bookViews>
  <sheets>
    <sheet name="ZL-シザータイプ" sheetId="33" r:id="rId1"/>
    <sheet name="ME-片持ちタイプ" sheetId="34" r:id="rId2"/>
  </sheets>
  <definedNames>
    <definedName name="_xlnm._FilterDatabase" localSheetId="1" hidden="1">'ME-片持ちタイプ'!#REF!</definedName>
    <definedName name="_xlnm._FilterDatabase" localSheetId="0" hidden="1">'ZL-シザータイプ'!#REF!</definedName>
    <definedName name="D1_D2下降距離" localSheetId="1">'ME-片持ちタイプ'!$R$61</definedName>
    <definedName name="D1_D2下降距離">'ZL-シザータイプ'!$R$61</definedName>
    <definedName name="D1_D2下降時間" localSheetId="1">'ME-片持ちタイプ'!$S$61</definedName>
    <definedName name="D1_D2下降時間">'ZL-シザータイプ'!$S$61</definedName>
    <definedName name="D1休止時間" localSheetId="1">'ME-片持ちタイプ'!$P$60</definedName>
    <definedName name="D1休止時間">'ZL-シザータイプ'!$P$60</definedName>
    <definedName name="D1乗り移り方向" localSheetId="1">'ME-片持ちタイプ'!$O$60</definedName>
    <definedName name="D1乗り移り方向">'ZL-シザータイプ'!$O$60</definedName>
    <definedName name="D1積載荷重" localSheetId="1">'ME-片持ちタイプ'!$N$60</definedName>
    <definedName name="D1積載荷重">'ZL-シザータイプ'!$N$60</definedName>
    <definedName name="D1停止位置" localSheetId="1">'ME-片持ちタイプ'!$M$60</definedName>
    <definedName name="D1停止位置">'ZL-シザータイプ'!$M$60</definedName>
    <definedName name="D2_D3下降距離" localSheetId="1">'ME-片持ちタイプ'!$R$63</definedName>
    <definedName name="D2_D3下降距離">'ZL-シザータイプ'!$R$63</definedName>
    <definedName name="D2_D3下降時間" localSheetId="1">'ME-片持ちタイプ'!$S$63</definedName>
    <definedName name="D2_D3下降時間">'ZL-シザータイプ'!$S$63</definedName>
    <definedName name="D2休止時間" localSheetId="1">'ME-片持ちタイプ'!$P$62</definedName>
    <definedName name="D2休止時間">'ZL-シザータイプ'!$P$62</definedName>
    <definedName name="D2乗り移り方向" localSheetId="1">'ME-片持ちタイプ'!$O$62</definedName>
    <definedName name="D2乗り移り方向">'ZL-シザータイプ'!$O$62</definedName>
    <definedName name="D2積載荷重" localSheetId="1">'ME-片持ちタイプ'!$N$62</definedName>
    <definedName name="D2積載荷重">'ZL-シザータイプ'!$N$62</definedName>
    <definedName name="D2停止位置" localSheetId="1">'ME-片持ちタイプ'!$M$62</definedName>
    <definedName name="D2停止位置">'ZL-シザータイプ'!$M$62</definedName>
    <definedName name="D3_D4下降距離" localSheetId="1">'ME-片持ちタイプ'!$R$65</definedName>
    <definedName name="D3_D4下降距離">'ZL-シザータイプ'!$R$65</definedName>
    <definedName name="D3_D4下降時間" localSheetId="1">'ME-片持ちタイプ'!$S$65</definedName>
    <definedName name="D3_D4下降時間">'ZL-シザータイプ'!$S$65</definedName>
    <definedName name="D3休止時間" localSheetId="1">'ME-片持ちタイプ'!$P$64</definedName>
    <definedName name="D3休止時間">'ZL-シザータイプ'!$P$64</definedName>
    <definedName name="D3乗り移り方向" localSheetId="1">'ME-片持ちタイプ'!$O$64</definedName>
    <definedName name="D3乗り移り方向">'ZL-シザータイプ'!$O$64</definedName>
    <definedName name="D3積載荷重" localSheetId="1">'ME-片持ちタイプ'!$N$64</definedName>
    <definedName name="D3積載荷重">'ZL-シザータイプ'!$N$64</definedName>
    <definedName name="D3停止位置" localSheetId="1">'ME-片持ちタイプ'!$M$64</definedName>
    <definedName name="D3停止位置">'ZL-シザータイプ'!$M$64</definedName>
    <definedName name="D4_D5下降距離" localSheetId="1">'ME-片持ちタイプ'!$R$67</definedName>
    <definedName name="D4_D5下降距離">'ZL-シザータイプ'!$R$67</definedName>
    <definedName name="D4_D5下降時間" localSheetId="1">'ME-片持ちタイプ'!$S$67</definedName>
    <definedName name="D4_D5下降時間">'ZL-シザータイプ'!$S$67</definedName>
    <definedName name="D4休止時間" localSheetId="1">'ME-片持ちタイプ'!$P$66</definedName>
    <definedName name="D4休止時間">'ZL-シザータイプ'!$P$66</definedName>
    <definedName name="D4乗り移り方向" localSheetId="1">'ME-片持ちタイプ'!$O$66</definedName>
    <definedName name="D4乗り移り方向">'ZL-シザータイプ'!$O$66</definedName>
    <definedName name="D4積載荷重" localSheetId="1">'ME-片持ちタイプ'!$N$66</definedName>
    <definedName name="D4積載荷重">'ZL-シザータイプ'!$N$66</definedName>
    <definedName name="D4停止位置" localSheetId="1">'ME-片持ちタイプ'!$M$66</definedName>
    <definedName name="D4停止位置">'ZL-シザータイプ'!$M$66</definedName>
    <definedName name="D5休止時間" localSheetId="1">'ME-片持ちタイプ'!$P$68</definedName>
    <definedName name="D5休止時間">'ZL-シザータイプ'!$P$68</definedName>
    <definedName name="D5乗り移り方向" localSheetId="1">'ME-片持ちタイプ'!$O$68</definedName>
    <definedName name="D5乗り移り方向">'ZL-シザータイプ'!$O$68</definedName>
    <definedName name="D5積載荷重" localSheetId="1">'ME-片持ちタイプ'!$N$68</definedName>
    <definedName name="D5積載荷重">'ZL-シザータイプ'!$N$68</definedName>
    <definedName name="D5停止位置" localSheetId="1">'ME-片持ちタイプ'!$M$68</definedName>
    <definedName name="D5停止位置">'ZL-シザータイプ'!$M$68</definedName>
    <definedName name="Dn_最低下降距離" localSheetId="1">'ME-片持ちタイプ'!$R$69</definedName>
    <definedName name="Dn_最低下降距離">'ZL-シザータイプ'!$R$69</definedName>
    <definedName name="Dn_最低下降時間" localSheetId="1">'ME-片持ちタイプ'!$S$69</definedName>
    <definedName name="Dn_最低下降時間">'ZL-シザータイプ'!$S$69</definedName>
    <definedName name="_xlnm.Print_Area" localSheetId="1">'ME-片持ちタイプ'!$B$2:$T$114</definedName>
    <definedName name="_xlnm.Print_Area" localSheetId="0">'ZL-シザータイプ'!$B$2:$T$114</definedName>
    <definedName name="U1_U2上昇距離" localSheetId="1">'ME-片持ちタイプ'!$I$61</definedName>
    <definedName name="U1_U2上昇距離">'ZL-シザータイプ'!$I$61</definedName>
    <definedName name="U1_U2上昇時間" localSheetId="1">'ME-片持ちタイプ'!$J$61</definedName>
    <definedName name="U1_U2上昇時間">'ZL-シザータイプ'!$J$61</definedName>
    <definedName name="U1休止時間" localSheetId="1">'ME-片持ちタイプ'!$G$60</definedName>
    <definedName name="U1休止時間">'ZL-シザータイプ'!$G$60</definedName>
    <definedName name="U1乗り移り方向" localSheetId="1">'ME-片持ちタイプ'!$F$60</definedName>
    <definedName name="U1乗り移り方向">'ZL-シザータイプ'!$F$60</definedName>
    <definedName name="U1積載荷重" localSheetId="1">'ME-片持ちタイプ'!$E$60</definedName>
    <definedName name="U1積載荷重">'ZL-シザータイプ'!$E$60</definedName>
    <definedName name="U1停止位置" localSheetId="1">'ME-片持ちタイプ'!$D$60</definedName>
    <definedName name="U1停止位置">'ZL-シザータイプ'!$D$60</definedName>
    <definedName name="U2_U3上昇距離" localSheetId="1">'ME-片持ちタイプ'!$I$63</definedName>
    <definedName name="U2_U3上昇距離">'ZL-シザータイプ'!$I$63</definedName>
    <definedName name="U2_U3上昇時間" localSheetId="1">'ME-片持ちタイプ'!$J$63</definedName>
    <definedName name="U2_U3上昇時間">'ZL-シザータイプ'!$J$63</definedName>
    <definedName name="U2休止時間" localSheetId="1">'ME-片持ちタイプ'!$G$62</definedName>
    <definedName name="U2休止時間">'ZL-シザータイプ'!$G$62</definedName>
    <definedName name="U2乗り移り方向" localSheetId="1">'ME-片持ちタイプ'!$F$62</definedName>
    <definedName name="U2乗り移り方向">'ZL-シザータイプ'!$F$62</definedName>
    <definedName name="U2積載荷重" localSheetId="1">'ME-片持ちタイプ'!$E$62</definedName>
    <definedName name="U2積載荷重">'ZL-シザータイプ'!$E$62</definedName>
    <definedName name="U2停止位置" localSheetId="1">'ME-片持ちタイプ'!$D$62</definedName>
    <definedName name="U2停止位置">'ZL-シザータイプ'!$D$62</definedName>
    <definedName name="U3_U4上昇距離" localSheetId="1">'ME-片持ちタイプ'!$I$65</definedName>
    <definedName name="U3_U4上昇距離">'ZL-シザータイプ'!$I$65</definedName>
    <definedName name="U3_U4上昇時間" localSheetId="1">'ME-片持ちタイプ'!$J$65</definedName>
    <definedName name="U3_U4上昇時間">'ZL-シザータイプ'!$J$65</definedName>
    <definedName name="U3休止時間" localSheetId="1">'ME-片持ちタイプ'!$G$64</definedName>
    <definedName name="U3休止時間">'ZL-シザータイプ'!$G$64</definedName>
    <definedName name="U3乗り移り方向" localSheetId="1">'ME-片持ちタイプ'!$F$64</definedName>
    <definedName name="U3乗り移り方向">'ZL-シザータイプ'!$F$64</definedName>
    <definedName name="U3積載荷重" localSheetId="1">'ME-片持ちタイプ'!$E$64</definedName>
    <definedName name="U3積載荷重">'ZL-シザータイプ'!$E$64</definedName>
    <definedName name="U3停止位置" localSheetId="1">'ME-片持ちタイプ'!$D$64</definedName>
    <definedName name="U3停止位置">'ZL-シザータイプ'!$D$64</definedName>
    <definedName name="U4_U5上昇距離" localSheetId="1">'ME-片持ちタイプ'!$I$67</definedName>
    <definedName name="U4_U5上昇距離">'ZL-シザータイプ'!$I$67</definedName>
    <definedName name="U4_U5上昇時間" localSheetId="1">'ME-片持ちタイプ'!$J$67</definedName>
    <definedName name="U4_U5上昇時間">'ZL-シザータイプ'!$J$67</definedName>
    <definedName name="U4休止時間" localSheetId="1">'ME-片持ちタイプ'!$G$66</definedName>
    <definedName name="U4休止時間">'ZL-シザータイプ'!$G$66</definedName>
    <definedName name="U4乗り移り方向" localSheetId="1">'ME-片持ちタイプ'!$F$66</definedName>
    <definedName name="U4乗り移り方向">'ZL-シザータイプ'!$F$66</definedName>
    <definedName name="U4積載荷重" localSheetId="1">'ME-片持ちタイプ'!$E$66</definedName>
    <definedName name="U4積載荷重">'ZL-シザータイプ'!$E$66</definedName>
    <definedName name="U4停止位置" localSheetId="1">'ME-片持ちタイプ'!$D$66</definedName>
    <definedName name="U4停止位置">'ZL-シザータイプ'!$D$66</definedName>
    <definedName name="U5休止時間" localSheetId="1">'ME-片持ちタイプ'!$G$68</definedName>
    <definedName name="U5休止時間">'ZL-シザータイプ'!$G$68</definedName>
    <definedName name="U5乗り移り方向" localSheetId="1">'ME-片持ちタイプ'!$F$68</definedName>
    <definedName name="U5乗り移り方向">'ZL-シザータイプ'!$F$68</definedName>
    <definedName name="U5積載荷重" localSheetId="1">'ME-片持ちタイプ'!$E$68</definedName>
    <definedName name="U5積載荷重">'ZL-シザータイプ'!$E$68</definedName>
    <definedName name="U5停止位置" localSheetId="1">'ME-片持ちタイプ'!$D$68</definedName>
    <definedName name="U5停止位置">'ZL-シザータイプ'!$D$68</definedName>
    <definedName name="Un_最大上昇距離" localSheetId="1">'ME-片持ちタイプ'!$I$69</definedName>
    <definedName name="Un_最大上昇距離">'ZL-シザータイプ'!$I$69</definedName>
    <definedName name="Un_最大上昇時間" localSheetId="1">'ME-片持ちタイプ'!$J$69</definedName>
    <definedName name="Un_最大上昇時間">'ZL-シザータイプ'!$J$69</definedName>
    <definedName name="お見積希望日" localSheetId="1">'ME-片持ちタイプ'!$E$19:$F$19</definedName>
    <definedName name="お見積希望日">'ZL-シザータイプ'!$E$19:$F$19</definedName>
    <definedName name="お取引商社名" localSheetId="1">'ME-片持ちタイプ'!$D$8:$G$8</definedName>
    <definedName name="お取引商社名">'ZL-シザータイプ'!$D$8:$G$8</definedName>
    <definedName name="お名前" localSheetId="1">'ME-片持ちタイプ'!$I$4:$K$4</definedName>
    <definedName name="お名前">'ZL-シザータイプ'!$I$4:$K$4</definedName>
    <definedName name="ご依頼日" localSheetId="1">'ME-片持ちタイプ'!$Q$3:$S$3</definedName>
    <definedName name="ご依頼日">'ZL-シザータイプ'!$Q$3:$S$3</definedName>
    <definedName name="ご使用台数" localSheetId="1">'ME-片持ちタイプ'!$O$11</definedName>
    <definedName name="ご使用台数">'ZL-シザータイプ'!$O$11</definedName>
    <definedName name="ご発注段階" localSheetId="1">'ME-片持ちタイプ'!$G$15:$I$15</definedName>
    <definedName name="ご発注段階">'ZL-シザータイプ'!$G$15:$I$15</definedName>
    <definedName name="ジャバラ">'ZL-シザータイプ'!$F$97:$K$97</definedName>
    <definedName name="その他コメント" localSheetId="1">'ME-片持ちタイプ'!$C$103</definedName>
    <definedName name="その他コメント">'ZL-シザータイプ'!$C$103</definedName>
    <definedName name="つばきリフタに期待する機能" localSheetId="1">'ME-片持ちタイプ'!$L$19:$S$19</definedName>
    <definedName name="つばきリフタに期待する機能">'ZL-シザータイプ'!$L$19:$S$19</definedName>
    <definedName name="テーブルの繰り返し停止精度±" localSheetId="1">'ME-片持ちタイプ'!$H$79</definedName>
    <definedName name="テーブルの繰り返し停止精度±">'ZL-シザータイプ'!$H$79</definedName>
    <definedName name="テーブルの傾き" localSheetId="1">'ME-片持ちタイプ'!$H$80:$K$80</definedName>
    <definedName name="テーブルの傾き">'ZL-シザータイプ'!$H$80:$K$80</definedName>
    <definedName name="テーブルの揺れ" localSheetId="1">'ME-片持ちタイプ'!$O$80:$S$80</definedName>
    <definedName name="テーブルの揺れ">'ZL-シザータイプ'!$O$80:$S$80</definedName>
    <definedName name="テーブルを含む質量_ME">'ME-片持ちタイプ'!$P$28</definedName>
    <definedName name="テーブル寸法横">'ZL-シザータイプ'!$P$23</definedName>
    <definedName name="テーブル寸法横_ME">'ME-片持ちタイプ'!$P$23</definedName>
    <definedName name="テーブル寸法縦">'ZL-シザータイプ'!$L$23</definedName>
    <definedName name="テーブル寸法縦_ME">'ME-片持ちタイプ'!$L$23</definedName>
    <definedName name="メールアドレス" localSheetId="1">'ME-片持ちタイプ'!$N$4:$S$4</definedName>
    <definedName name="メールアドレス">'ZL-シザータイプ'!$N$4:$S$4</definedName>
    <definedName name="モータメーカー指定" localSheetId="1">'ME-片持ちタイプ'!$F$83:$K$83</definedName>
    <definedName name="モータメーカー指定">'ZL-シザータイプ'!$F$83:$K$83</definedName>
    <definedName name="モータ配置">'ZL-シザータイプ'!$K$37</definedName>
    <definedName name="モータ配置_ME">'ME-片持ちタイプ'!$K$38</definedName>
    <definedName name="ロータリーエンコーダ" localSheetId="1">'ME-片持ちタイプ'!$F$99</definedName>
    <definedName name="ロータリーエンコーダ">'ZL-シザータイプ'!$F$99:$K$99</definedName>
    <definedName name="移動積載物個数">'ZL-シザータイプ'!$N$29</definedName>
    <definedName name="移動積載物個数_ME">'ME-片持ちタイプ'!$N$30</definedName>
    <definedName name="移動積載物合計質量">'ZL-シザータイプ'!$P$29</definedName>
    <definedName name="移動積載物合計質量_ME">'ME-片持ちタイプ'!$P$30</definedName>
    <definedName name="移動積載物質量">'ZL-シザータイプ'!$K$29</definedName>
    <definedName name="移動積載物質量_ME">'ME-片持ちタイプ'!$K$30</definedName>
    <definedName name="移動積載物名">'ZL-シザータイプ'!$K$31</definedName>
    <definedName name="移動積載物名_ME">'ME-片持ちタイプ'!$K$32</definedName>
    <definedName name="一往復あたりの総昇降時間" localSheetId="1">'ME-片持ちタイプ'!$K$73</definedName>
    <definedName name="一往復あたりの総昇降時間">'ZL-シザータイプ'!$K$73</definedName>
    <definedName name="運転頻度往復_per_時" localSheetId="1">'ME-片持ちタイプ'!$E$75</definedName>
    <definedName name="運転頻度往復_per_時">'ZL-シザータイプ'!$E$75</definedName>
    <definedName name="運転頻度時間_per_日" localSheetId="1">'ME-片持ちタイプ'!$H$75</definedName>
    <definedName name="運転頻度時間_per_日">'ZL-シザータイプ'!$H$75</definedName>
    <definedName name="運転頻度日_per_年" localSheetId="1">'ME-片持ちタイプ'!$K$75</definedName>
    <definedName name="運転頻度日_per_年">'ZL-シザータイプ'!$K$75</definedName>
    <definedName name="会社名・国名" localSheetId="1">'ME-片持ちタイプ'!$O$17:$S$17</definedName>
    <definedName name="会社名・国名">'ZL-シザータイプ'!$O$17:$S$17</definedName>
    <definedName name="期待寿命" localSheetId="1">'ME-片持ちタイプ'!$E$77</definedName>
    <definedName name="期待寿命">'ZL-シザータイプ'!$E$77</definedName>
    <definedName name="許容できる最低高さ_ME">'ME-片持ちタイプ'!$M$24</definedName>
    <definedName name="勤務先_per_学校名" localSheetId="1">'ME-片持ちタイプ'!$D$4:$G$4</definedName>
    <definedName name="勤務先_per_学校名">'ZL-シザータイプ'!$D$4:$G$4</definedName>
    <definedName name="駆動モータ" localSheetId="1">'ME-片持ちタイプ'!$F$82</definedName>
    <definedName name="駆動モータ">'ZL-シザータイプ'!$F$82</definedName>
    <definedName name="固定積載物合計質量">'ZL-シザータイプ'!$P$27</definedName>
    <definedName name="固定積載物名">'ZL-シザータイプ'!$K$27</definedName>
    <definedName name="固定積載物名_ME">'ME-片持ちタイプ'!$K$27</definedName>
    <definedName name="最大_D1下降距離" localSheetId="1">'ME-片持ちタイプ'!$R$59</definedName>
    <definedName name="最大_D1下降距離">'ZL-シザータイプ'!$R$59</definedName>
    <definedName name="最大_D1下降時間" localSheetId="1">'ME-片持ちタイプ'!$S$59</definedName>
    <definedName name="最大_D1下降時間">'ZL-シザータイプ'!$S$59</definedName>
    <definedName name="最大高さ休止時間" localSheetId="1">'ME-片持ちタイプ'!$G$70</definedName>
    <definedName name="最大高さ休止時間">'ZL-シザータイプ'!$G$70</definedName>
    <definedName name="最大高さ乗り移り方向" localSheetId="1">'ME-片持ちタイプ'!$F$70</definedName>
    <definedName name="最大高さ乗り移り方向">'ZL-シザータイプ'!$F$70</definedName>
    <definedName name="最大高さ積載荷重" localSheetId="1">'ME-片持ちタイプ'!$E$70</definedName>
    <definedName name="最大高さ積載荷重">'ZL-シザータイプ'!$E$70</definedName>
    <definedName name="最大高さ停止位置" localSheetId="1">'ME-片持ちタイプ'!$D$70</definedName>
    <definedName name="最大高さ停止位置">'ZL-シザータイプ'!$D$70</definedName>
    <definedName name="最低_U1上昇距離" localSheetId="1">'ME-片持ちタイプ'!$I$59</definedName>
    <definedName name="最低_U1上昇距離">'ZL-シザータイプ'!$I$59</definedName>
    <definedName name="最低_U1上昇時間" localSheetId="1">'ME-片持ちタイプ'!$J$59</definedName>
    <definedName name="最低_U1上昇時間">'ZL-シザータイプ'!$J$59</definedName>
    <definedName name="最低高さ休止時間" localSheetId="1">'ME-片持ちタイプ'!$G$58</definedName>
    <definedName name="最低高さ休止時間">'ZL-シザータイプ'!$G$58</definedName>
    <definedName name="最低高さ乗り移り方向" localSheetId="1">'ME-片持ちタイプ'!$F$58</definedName>
    <definedName name="最低高さ乗り移り方向">'ZL-シザータイプ'!$F$58</definedName>
    <definedName name="最低高さ積載荷重" localSheetId="1">'ME-片持ちタイプ'!$E$58</definedName>
    <definedName name="最低高さ積載荷重">'ZL-シザータイプ'!$E$58</definedName>
    <definedName name="最低高さ停止位置" localSheetId="1">'ME-片持ちタイプ'!$D$58</definedName>
    <definedName name="最低高さ停止位置">'ZL-シザータイプ'!$D$58</definedName>
    <definedName name="最低高さ停止位置_ME">'ME-片持ちタイプ'!$D$58</definedName>
    <definedName name="使用環境" localSheetId="1">'ME-片持ちタイプ'!$F$87</definedName>
    <definedName name="使用環境">'ZL-シザータイプ'!$F$87</definedName>
    <definedName name="収納時高さ">'ZL-シザータイプ'!$M$24</definedName>
    <definedName name="周囲温度" localSheetId="1">'ME-片持ちタイプ'!$F$90</definedName>
    <definedName name="周囲温度">'ZL-シザータイプ'!$F$90</definedName>
    <definedName name="住所" localSheetId="1">'ME-片持ちタイプ'!$I$6:$N$6</definedName>
    <definedName name="住所">'ZL-シザータイプ'!$I$6:$N$6</definedName>
    <definedName name="重心位置">'ZL-シザータイプ'!$K$35</definedName>
    <definedName name="重心位置X_ME">'ME-片持ちタイプ'!$L$36</definedName>
    <definedName name="重心位置Y_ME">'ME-片持ちタイプ'!$O$36</definedName>
    <definedName name="人は乗りますか？" localSheetId="1">'ME-片持ちタイプ'!$E$13:$F$13</definedName>
    <definedName name="人は乗りますか？">'ZL-シザータイプ'!$E$13:$F$13</definedName>
    <definedName name="製品納期月" localSheetId="1">'ME-片持ちタイプ'!$Q$15</definedName>
    <definedName name="製品納期月">'ZL-シザータイプ'!$Q$15</definedName>
    <definedName name="製品納期年" localSheetId="1">'ME-片持ちタイプ'!$O$15</definedName>
    <definedName name="製品納期年">'ZL-シザータイプ'!$O$15</definedName>
    <definedName name="積載物合計質量">'ZL-シザータイプ'!$P$33</definedName>
    <definedName name="積載物合計質量_ME">'ME-片持ちタイプ'!$P$34</definedName>
    <definedName name="前面ジャバラ">'ME-片持ちタイプ'!$F$98</definedName>
    <definedName name="送り先住所" localSheetId="1">'ME-片持ちタイプ'!$G$17:$L$17</definedName>
    <definedName name="送り先住所">'ZL-シザータイプ'!$G$17:$L$17</definedName>
    <definedName name="担当者" localSheetId="1">'ME-片持ちタイプ'!$I$8:$K$8</definedName>
    <definedName name="担当者">'ZL-シザータイプ'!$I$8:$K$8</definedName>
    <definedName name="中間LS">'ME-片持ちタイプ'!$F$97</definedName>
    <definedName name="停止箇所">'ZL-シザータイプ'!$E$41</definedName>
    <definedName name="停止箇所_ME">'ME-片持ちタイプ'!$E$42</definedName>
    <definedName name="天板タップ座">'ZL-シザータイプ'!$F$98:$K$98</definedName>
    <definedName name="添付資料_1" localSheetId="1">'ME-片持ちタイプ'!$C$111</definedName>
    <definedName name="添付資料_1">'ZL-シザータイプ'!$C$111</definedName>
    <definedName name="添付資料_2" localSheetId="1">'ME-片持ちタイプ'!$C$112</definedName>
    <definedName name="添付資料_2">'ZL-シザータイプ'!$C$112</definedName>
    <definedName name="添付資料_3" localSheetId="1">'ME-片持ちタイプ'!$C$113</definedName>
    <definedName name="添付資料_3">'ZL-シザータイプ'!$C$113</definedName>
    <definedName name="電源周波数" localSheetId="1">'ME-片持ちタイプ'!$I$85</definedName>
    <definedName name="電源周波数">'ZL-シザータイプ'!$I$85</definedName>
    <definedName name="電源電圧" localSheetId="1">'ME-片持ちタイプ'!$F$85</definedName>
    <definedName name="電源電圧">'ZL-シザータイプ'!$F$85</definedName>
    <definedName name="電話番号" localSheetId="1">'ME-片持ちタイプ'!$Q$6:$S$6</definedName>
    <definedName name="電話番号">'ZL-シザータイプ'!$Q$6:$S$6</definedName>
    <definedName name="塗装色" localSheetId="1">'ME-片持ちタイプ'!$F$95</definedName>
    <definedName name="塗装色">'ZL-シザータイプ'!$F$95</definedName>
    <definedName name="必要総ストローク" localSheetId="1">'ME-片持ちタイプ'!$E$73</definedName>
    <definedName name="必要総ストローク">'ZL-シザータイプ'!$E$73</definedName>
    <definedName name="部署名_per_学部名" localSheetId="1">'ME-片持ちタイプ'!$D$6:$G$6</definedName>
    <definedName name="部署名_per_学部名">'ZL-シザータイプ'!$D$6:$G$6</definedName>
    <definedName name="粉じん有無" localSheetId="1">'ME-片持ちタイプ'!$F$88</definedName>
    <definedName name="粉じん有無">'ZL-シザータイプ'!$F$88</definedName>
    <definedName name="用途・装置名" localSheetId="1">'ME-片持ちタイプ'!$E$11:$I$11</definedName>
    <definedName name="用途・装置名">'ZL-シザータイプ'!$E$11:$I$11</definedName>
    <definedName name="落下防止機構" localSheetId="1">'ME-片持ちタイプ'!$F$92</definedName>
    <definedName name="落下防止機構">'ZL-シザータイプ'!$F$92</definedName>
    <definedName name="連動台数">'ZL-シザータイプ'!$K$39</definedName>
    <definedName name="連動台数_ME">'ME-片持ちタイプ'!$K$40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8" i="34" l="1"/>
  <c r="P70" i="33"/>
  <c r="N70" i="33"/>
  <c r="M70" i="33"/>
  <c r="AA68" i="33" s="1"/>
  <c r="P58" i="34"/>
  <c r="N58" i="34"/>
  <c r="P58" i="33"/>
  <c r="N58" i="33"/>
  <c r="M58" i="33"/>
  <c r="E73" i="34"/>
  <c r="K73" i="34"/>
  <c r="R67" i="34"/>
  <c r="R65" i="34"/>
  <c r="R63" i="34"/>
  <c r="R61" i="34"/>
  <c r="R59" i="34"/>
  <c r="W58" i="34"/>
  <c r="W58" i="33"/>
  <c r="X68" i="34"/>
  <c r="I69" i="34" s="1"/>
  <c r="W68" i="34"/>
  <c r="AA66" i="34"/>
  <c r="Z66" i="34"/>
  <c r="X66" i="34"/>
  <c r="I67" i="34" s="1"/>
  <c r="W66" i="34"/>
  <c r="AA64" i="34"/>
  <c r="Z64" i="34"/>
  <c r="X64" i="34"/>
  <c r="I65" i="34" s="1"/>
  <c r="W64" i="34"/>
  <c r="AA62" i="34"/>
  <c r="Z62" i="34"/>
  <c r="X62" i="34"/>
  <c r="I63" i="34" s="1"/>
  <c r="W62" i="34"/>
  <c r="AA60" i="34"/>
  <c r="Z60" i="34"/>
  <c r="X60" i="34"/>
  <c r="I61" i="34" s="1"/>
  <c r="W60" i="34"/>
  <c r="AA58" i="34"/>
  <c r="Z58" i="34"/>
  <c r="X58" i="34"/>
  <c r="I59" i="34" s="1"/>
  <c r="I65" i="33"/>
  <c r="K73" i="33"/>
  <c r="E73" i="33"/>
  <c r="R63" i="33"/>
  <c r="R65" i="33"/>
  <c r="R67" i="33"/>
  <c r="AA66" i="33"/>
  <c r="AA64" i="33"/>
  <c r="AA62" i="33"/>
  <c r="AA60" i="33"/>
  <c r="R61" i="33" s="1"/>
  <c r="AA58" i="33"/>
  <c r="X58" i="33"/>
  <c r="I59" i="33" s="1"/>
  <c r="W68" i="33"/>
  <c r="W60" i="33"/>
  <c r="Z68" i="33"/>
  <c r="W62" i="33"/>
  <c r="W64" i="33"/>
  <c r="W66" i="33"/>
  <c r="X60" i="33"/>
  <c r="I61" i="33" s="1"/>
  <c r="X62" i="33"/>
  <c r="I63" i="33" s="1"/>
  <c r="X64" i="33"/>
  <c r="X66" i="33"/>
  <c r="I67" i="33" s="1"/>
  <c r="X68" i="33"/>
  <c r="P29" i="33"/>
  <c r="P33" i="33" s="1"/>
  <c r="P30" i="34"/>
  <c r="P34" i="34" s="1"/>
  <c r="P70" i="34"/>
  <c r="N70" i="34"/>
  <c r="M70" i="34"/>
  <c r="AA68" i="34" s="1"/>
  <c r="R69" i="34" s="1"/>
  <c r="Z68" i="34" l="1"/>
  <c r="Z66" i="33"/>
  <c r="Z64" i="33"/>
  <c r="Z58" i="33"/>
  <c r="R59" i="33" s="1"/>
  <c r="R69" i="33"/>
  <c r="Z62" i="33"/>
  <c r="Z60" i="33"/>
  <c r="I69" i="33"/>
</calcChain>
</file>

<file path=xl/sharedStrings.xml><?xml version="1.0" encoding="utf-8"?>
<sst xmlns="http://schemas.openxmlformats.org/spreadsheetml/2006/main" count="335" uniqueCount="160">
  <si>
    <t>駆動モータ　</t>
    <rPh sb="0" eb="2">
      <t>クドウ</t>
    </rPh>
    <phoneticPr fontId="1"/>
  </si>
  <si>
    <t>テーブルの傾き</t>
    <rPh sb="5" eb="6">
      <t>カタム</t>
    </rPh>
    <phoneticPr fontId="1"/>
  </si>
  <si>
    <t>テーブルの揺れ</t>
    <rPh sb="5" eb="6">
      <t>ユ</t>
    </rPh>
    <phoneticPr fontId="1"/>
  </si>
  <si>
    <t>mm</t>
    <phoneticPr fontId="1"/>
  </si>
  <si>
    <t>人は乗りますか？</t>
    <rPh sb="0" eb="1">
      <t>ヒト</t>
    </rPh>
    <rPh sb="2" eb="3">
      <t>ノ</t>
    </rPh>
    <phoneticPr fontId="1"/>
  </si>
  <si>
    <t>電源電圧</t>
    <rPh sb="0" eb="2">
      <t>デンゲン</t>
    </rPh>
    <rPh sb="2" eb="4">
      <t>デンアツ</t>
    </rPh>
    <phoneticPr fontId="1"/>
  </si>
  <si>
    <t>お名前</t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</si>
  <si>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</si>
  <si>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</si>
  <si>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住所</t>
    <rPh sb="0" eb="2">
      <t>ジュウショ</t>
    </rPh>
    <phoneticPr fontId="1"/>
  </si>
  <si>
    <t>ご発注段階</t>
    <rPh sb="1" eb="3">
      <t>ハッチュウ</t>
    </rPh>
    <rPh sb="3" eb="5">
      <t>ダンカイ</t>
    </rPh>
    <phoneticPr fontId="1"/>
  </si>
  <si>
    <t>製品納期</t>
    <rPh sb="0" eb="2">
      <t>セイヒン</t>
    </rPh>
    <rPh sb="2" eb="4">
      <t>ノウキ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</si>
  <si>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</si>
  <si>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</si>
  <si>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台</t>
    <rPh sb="0" eb="1">
      <t>ダイ</t>
    </rPh>
    <phoneticPr fontId="1"/>
  </si>
  <si>
    <t>用途・装置名</t>
    <rPh sb="0" eb="2">
      <t>ヨウト</t>
    </rPh>
    <rPh sb="3" eb="5">
      <t>ソウチ</t>
    </rPh>
    <rPh sb="5" eb="6">
      <t>メイ</t>
    </rPh>
    <phoneticPr fontId="1"/>
  </si>
  <si>
    <t>kg　</t>
    <phoneticPr fontId="1"/>
  </si>
  <si>
    <t>停止箇所</t>
    <rPh sb="0" eb="2">
      <t>テイシ</t>
    </rPh>
    <rPh sb="2" eb="4">
      <t>カショ</t>
    </rPh>
    <phoneticPr fontId="1"/>
  </si>
  <si>
    <t>モータメーカー指定</t>
    <rPh sb="7" eb="9">
      <t>シテイ</t>
    </rPh>
    <phoneticPr fontId="1"/>
  </si>
  <si>
    <t>使用環境</t>
    <rPh sb="0" eb="2">
      <t>シヨウ</t>
    </rPh>
    <rPh sb="2" eb="4">
      <t>カンキョウ</t>
    </rPh>
    <phoneticPr fontId="1"/>
  </si>
  <si>
    <t>運転頻度</t>
    <rPh sb="0" eb="2">
      <t>ウンテン</t>
    </rPh>
    <rPh sb="2" eb="4">
      <t>ヒンド</t>
    </rPh>
    <phoneticPr fontId="1"/>
  </si>
  <si>
    <t>オプション　</t>
    <phoneticPr fontId="1"/>
  </si>
  <si>
    <t>日/年</t>
    <rPh sb="0" eb="1">
      <t>ヒ</t>
    </rPh>
    <rPh sb="2" eb="3">
      <t>ネン</t>
    </rPh>
    <phoneticPr fontId="1"/>
  </si>
  <si>
    <t>送り先住所</t>
    <rPh sb="0" eb="1">
      <t>オク</t>
    </rPh>
    <rPh sb="2" eb="3">
      <t>サキ</t>
    </rPh>
    <rPh sb="3" eb="5">
      <t>ジュウショ</t>
    </rPh>
    <phoneticPr fontId="1"/>
  </si>
  <si>
    <t>C．その他資料</t>
    <rPh sb="4" eb="5">
      <t>タ</t>
    </rPh>
    <rPh sb="5" eb="7">
      <t>シリョウ</t>
    </rPh>
    <phoneticPr fontId="1"/>
  </si>
  <si>
    <t>=</t>
    <phoneticPr fontId="1"/>
  </si>
  <si>
    <t>B．リフタ選定条件</t>
    <rPh sb="5" eb="7">
      <t>センテイ</t>
    </rPh>
    <rPh sb="7" eb="9">
      <t>ジョウケン</t>
    </rPh>
    <phoneticPr fontId="1"/>
  </si>
  <si>
    <t>お見積希望日</t>
    <rPh sb="1" eb="3">
      <t>ミツモリ</t>
    </rPh>
    <rPh sb="3" eb="5">
      <t>キボウ</t>
    </rPh>
    <phoneticPr fontId="1"/>
  </si>
  <si>
    <t>会社名・国名</t>
    <rPh sb="0" eb="2">
      <t>カイシャ</t>
    </rPh>
    <rPh sb="4" eb="6">
      <t>クニメイ</t>
    </rPh>
    <phoneticPr fontId="1"/>
  </si>
  <si>
    <t>リフタ納入先</t>
    <rPh sb="3" eb="5">
      <t>ノウニュウ</t>
    </rPh>
    <rPh sb="5" eb="6">
      <t>サキ</t>
    </rPh>
    <phoneticPr fontId="1"/>
  </si>
  <si>
    <t>リフタご使用時期</t>
    <rPh sb="4" eb="6">
      <t>シヨウ</t>
    </rPh>
    <rPh sb="6" eb="8">
      <t>ジキ</t>
    </rPh>
    <phoneticPr fontId="1"/>
  </si>
  <si>
    <t>A．装置案件概要</t>
    <rPh sb="2" eb="4">
      <t>ソウチ</t>
    </rPh>
    <rPh sb="4" eb="6">
      <t>アンケン</t>
    </rPh>
    <rPh sb="6" eb="8">
      <t>ガイヨウ</t>
    </rPh>
    <phoneticPr fontId="1"/>
  </si>
  <si>
    <t>ご依頼日</t>
    <rPh sb="1" eb="3">
      <t>イライ</t>
    </rPh>
    <rPh sb="3" eb="4">
      <t>ビ</t>
    </rPh>
    <phoneticPr fontId="1"/>
  </si>
  <si>
    <t>お客様情報</t>
    <rPh sb="1" eb="3">
      <t>キャクサマ</t>
    </rPh>
    <rPh sb="3" eb="5">
      <t>ジョウホウ</t>
    </rPh>
    <phoneticPr fontId="1"/>
  </si>
  <si>
    <t>名称・サイズ</t>
    <rPh sb="0" eb="2">
      <t>メイショウ</t>
    </rPh>
    <phoneticPr fontId="1"/>
  </si>
  <si>
    <t>縦 ： L</t>
    <rPh sb="0" eb="1">
      <t>タテ</t>
    </rPh>
    <phoneticPr fontId="1"/>
  </si>
  <si>
    <t>横 ： W</t>
    <rPh sb="0" eb="1">
      <t>ヨコ</t>
    </rPh>
    <phoneticPr fontId="1"/>
  </si>
  <si>
    <t>必要総ストローク</t>
    <rPh sb="0" eb="2">
      <t>ヒツヨウ</t>
    </rPh>
    <rPh sb="2" eb="3">
      <t>ソウ</t>
    </rPh>
    <phoneticPr fontId="1"/>
  </si>
  <si>
    <t>秒</t>
    <rPh sb="0" eb="1">
      <t>ビョウ</t>
    </rPh>
    <phoneticPr fontId="1"/>
  </si>
  <si>
    <t>落下防止機構</t>
    <rPh sb="0" eb="2">
      <t>ラッカ</t>
    </rPh>
    <rPh sb="2" eb="4">
      <t>ボウシ</t>
    </rPh>
    <rPh sb="4" eb="6">
      <t>キコウ</t>
    </rPh>
    <phoneticPr fontId="1"/>
  </si>
  <si>
    <t>塗装色</t>
    <rPh sb="0" eb="3">
      <t>トソウショク</t>
    </rPh>
    <phoneticPr fontId="1"/>
  </si>
  <si>
    <t>mm　　×</t>
    <phoneticPr fontId="1"/>
  </si>
  <si>
    <t>↑最終仕向け先を記入いただいた場合は、送料も含めて見積りします</t>
    <rPh sb="1" eb="3">
      <t>サイシュウ</t>
    </rPh>
    <rPh sb="3" eb="5">
      <t>シム</t>
    </rPh>
    <rPh sb="6" eb="7">
      <t>サキ</t>
    </rPh>
    <rPh sb="8" eb="10">
      <t>キニュウ</t>
    </rPh>
    <rPh sb="15" eb="17">
      <t>バアイ</t>
    </rPh>
    <rPh sb="19" eb="21">
      <t>ソウリョウ</t>
    </rPh>
    <rPh sb="22" eb="23">
      <t>フク</t>
    </rPh>
    <rPh sb="25" eb="27">
      <t>ミツモ</t>
    </rPh>
    <phoneticPr fontId="1"/>
  </si>
  <si>
    <t>使用条件について</t>
    <rPh sb="0" eb="2">
      <t>シヨウ</t>
    </rPh>
    <rPh sb="2" eb="4">
      <t>ジョウケン</t>
    </rPh>
    <phoneticPr fontId="1"/>
  </si>
  <si>
    <t>合計</t>
    <rPh sb="0" eb="2">
      <t>ゴウケイ</t>
    </rPh>
    <phoneticPr fontId="1"/>
  </si>
  <si>
    <t>ストローク・サイクルタイム</t>
    <phoneticPr fontId="1"/>
  </si>
  <si>
    <t>≪その他コメント≫  　</t>
    <rPh sb="3" eb="4">
      <t>タ</t>
    </rPh>
    <phoneticPr fontId="1"/>
  </si>
  <si>
    <t>部署名/学部名</t>
  </si>
  <si>
    <t>勤務先/学校名</t>
  </si>
  <si>
    <t xml:space="preserve">ご使用台数 </t>
    <rPh sb="1" eb="3">
      <t>シヨウ</t>
    </rPh>
    <rPh sb="3" eb="5">
      <t>ダイスウ</t>
    </rPh>
    <phoneticPr fontId="1"/>
  </si>
  <si>
    <t>つばき リフタに期待する機能</t>
    <phoneticPr fontId="1"/>
  </si>
  <si>
    <t>お取引商社名</t>
    <rPh sb="1" eb="3">
      <t>トリヒキ</t>
    </rPh>
    <rPh sb="3" eb="5">
      <t>ショウシャ</t>
    </rPh>
    <rPh sb="5" eb="6">
      <t>メイ</t>
    </rPh>
    <phoneticPr fontId="1"/>
  </si>
  <si>
    <t>担当者</t>
    <rPh sb="0" eb="2">
      <t>タントウ</t>
    </rPh>
    <rPh sb="2" eb="3">
      <t>シャ</t>
    </rPh>
    <phoneticPr fontId="1"/>
  </si>
  <si>
    <t>固定積載物</t>
    <rPh sb="0" eb="2">
      <t>コテイ</t>
    </rPh>
    <rPh sb="2" eb="4">
      <t>セキサイ</t>
    </rPh>
    <rPh sb="4" eb="5">
      <t>ブツ</t>
    </rPh>
    <phoneticPr fontId="1"/>
  </si>
  <si>
    <t>・テーブル寸法</t>
    <rPh sb="5" eb="7">
      <t>スンポウ</t>
    </rPh>
    <phoneticPr fontId="1"/>
  </si>
  <si>
    <t>・積載物</t>
    <rPh sb="1" eb="3">
      <t>セキサイ</t>
    </rPh>
    <rPh sb="3" eb="4">
      <t>ブツ</t>
    </rPh>
    <phoneticPr fontId="1"/>
  </si>
  <si>
    <t>・重心位置</t>
    <rPh sb="1" eb="3">
      <t>ジュウシン</t>
    </rPh>
    <rPh sb="3" eb="5">
      <t>イチ</t>
    </rPh>
    <phoneticPr fontId="1"/>
  </si>
  <si>
    <t>・モータ配置</t>
    <rPh sb="4" eb="6">
      <t>ハイチ</t>
    </rPh>
    <phoneticPr fontId="1"/>
  </si>
  <si>
    <t>Hz</t>
    <phoneticPr fontId="1"/>
  </si>
  <si>
    <t>V</t>
    <phoneticPr fontId="1"/>
  </si>
  <si>
    <t>℃</t>
    <phoneticPr fontId="1"/>
  </si>
  <si>
    <t>天板タップ座</t>
    <phoneticPr fontId="1"/>
  </si>
  <si>
    <t>ロータリーエンコーダ</t>
    <phoneticPr fontId="1"/>
  </si>
  <si>
    <t>ジャバラ</t>
    <phoneticPr fontId="1"/>
  </si>
  <si>
    <t>≪添付資料≫</t>
    <rPh sb="1" eb="3">
      <t>テンプ</t>
    </rPh>
    <rPh sb="3" eb="5">
      <t>シリョウ</t>
    </rPh>
    <phoneticPr fontId="1"/>
  </si>
  <si>
    <t>(※人が乗る場合にはPL法に係る諸事項の確認･覚書の取り交し等が必要となります。)</t>
    <phoneticPr fontId="1"/>
  </si>
  <si>
    <t>※全てのリフタにブレーキ付モータを採用していますが、別途落下防止機構が必要な場合はご記入ください。</t>
    <rPh sb="12" eb="13">
      <t>ツキ</t>
    </rPh>
    <rPh sb="26" eb="28">
      <t>ベット</t>
    </rPh>
    <rPh sb="28" eb="30">
      <t>ラッカ</t>
    </rPh>
    <rPh sb="30" eb="32">
      <t>ボウシ</t>
    </rPh>
    <rPh sb="32" eb="34">
      <t>キコウ</t>
    </rPh>
    <rPh sb="35" eb="37">
      <t>ヒツヨウ</t>
    </rPh>
    <rPh sb="38" eb="40">
      <t>バアイ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</si>
  <si>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</si>
  <si>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</si>
  <si>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</si>
  <si>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</si>
  <si>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</si>
  <si>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</si>
  <si>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</si>
  <si>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</si>
  <si>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</si>
  <si>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</si>
  <si>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11.</t>
    <phoneticPr fontId="1"/>
  </si>
  <si>
    <t>12.</t>
    <phoneticPr fontId="1"/>
  </si>
  <si>
    <t>移動積載物 質量</t>
    <rPh sb="6" eb="8">
      <t>シツリョウ</t>
    </rPh>
    <phoneticPr fontId="1"/>
  </si>
  <si>
    <t>kg・・・A</t>
    <phoneticPr fontId="1"/>
  </si>
  <si>
    <t>kg・・・B</t>
    <phoneticPr fontId="1"/>
  </si>
  <si>
    <t>U-2</t>
  </si>
  <si>
    <t>U-3</t>
  </si>
  <si>
    <t>U-4</t>
  </si>
  <si>
    <t>U-5</t>
  </si>
  <si>
    <t>総質量(A＋B)</t>
    <phoneticPr fontId="1"/>
  </si>
  <si>
    <t>kg　×</t>
    <phoneticPr fontId="1"/>
  </si>
  <si>
    <t>個数</t>
    <rPh sb="0" eb="2">
      <t>コスウ</t>
    </rPh>
    <phoneticPr fontId="1"/>
  </si>
  <si>
    <t>上 昇</t>
    <rPh sb="0" eb="1">
      <t>ウエ</t>
    </rPh>
    <rPh sb="2" eb="3">
      <t>ノボル</t>
    </rPh>
    <phoneticPr fontId="7"/>
  </si>
  <si>
    <t>下 降</t>
    <rPh sb="0" eb="1">
      <t>シタ</t>
    </rPh>
    <rPh sb="2" eb="3">
      <t>フ</t>
    </rPh>
    <phoneticPr fontId="7"/>
  </si>
  <si>
    <t>区間</t>
    <rPh sb="0" eb="2">
      <t>クカン</t>
    </rPh>
    <phoneticPr fontId="7"/>
  </si>
  <si>
    <t>停止
位置
(㎜)</t>
    <rPh sb="0" eb="2">
      <t>テイシ</t>
    </rPh>
    <rPh sb="3" eb="5">
      <t>イチ</t>
    </rPh>
    <phoneticPr fontId="7"/>
  </si>
  <si>
    <t>積載
荷重
(kg)</t>
    <rPh sb="0" eb="2">
      <t>セキサイ</t>
    </rPh>
    <rPh sb="3" eb="5">
      <t>カジュウ</t>
    </rPh>
    <rPh sb="4" eb="5">
      <t>ツミニ</t>
    </rPh>
    <phoneticPr fontId="7"/>
  </si>
  <si>
    <t>乗り
移り
方向</t>
    <rPh sb="0" eb="1">
      <t>ノ</t>
    </rPh>
    <rPh sb="3" eb="4">
      <t>ウツ</t>
    </rPh>
    <rPh sb="6" eb="8">
      <t>ホウコウ</t>
    </rPh>
    <phoneticPr fontId="1"/>
  </si>
  <si>
    <t>休止
時間
(秒)</t>
    <rPh sb="0" eb="2">
      <t>キュウシ</t>
    </rPh>
    <rPh sb="3" eb="5">
      <t>ジカン</t>
    </rPh>
    <rPh sb="7" eb="8">
      <t>ビョウ</t>
    </rPh>
    <phoneticPr fontId="7"/>
  </si>
  <si>
    <t>上昇
距離
(㎜)</t>
    <rPh sb="0" eb="2">
      <t>ジョウショウ</t>
    </rPh>
    <rPh sb="3" eb="5">
      <t>キョリ</t>
    </rPh>
    <phoneticPr fontId="7"/>
  </si>
  <si>
    <t>上昇
時間
(秒)</t>
    <rPh sb="0" eb="2">
      <t>ジョウショウ</t>
    </rPh>
    <rPh sb="3" eb="5">
      <t>ジカン</t>
    </rPh>
    <rPh sb="7" eb="8">
      <t>ビョウ</t>
    </rPh>
    <phoneticPr fontId="7"/>
  </si>
  <si>
    <t>下降
距離
(㎜)</t>
    <rPh sb="0" eb="2">
      <t>カコウ</t>
    </rPh>
    <rPh sb="3" eb="5">
      <t>キョリ</t>
    </rPh>
    <phoneticPr fontId="7"/>
  </si>
  <si>
    <t>下降
時間
(秒)</t>
    <rPh sb="0" eb="2">
      <t>カコウ</t>
    </rPh>
    <rPh sb="3" eb="5">
      <t>ジカン</t>
    </rPh>
    <rPh sb="7" eb="8">
      <t>ビョウ</t>
    </rPh>
    <phoneticPr fontId="7"/>
  </si>
  <si>
    <t>最低
高さ</t>
    <rPh sb="0" eb="2">
      <t>サイテイ</t>
    </rPh>
    <rPh sb="3" eb="4">
      <t>タカ</t>
    </rPh>
    <phoneticPr fontId="7"/>
  </si>
  <si>
    <t>最大
高さ</t>
    <rPh sb="0" eb="2">
      <t>サイダイ</t>
    </rPh>
    <rPh sb="3" eb="4">
      <t>タカ</t>
    </rPh>
    <phoneticPr fontId="7"/>
  </si>
  <si>
    <t>---</t>
    <phoneticPr fontId="1"/>
  </si>
  <si>
    <t>最低～
U-1</t>
    <rPh sb="0" eb="2">
      <t>サイテイ</t>
    </rPh>
    <phoneticPr fontId="7"/>
  </si>
  <si>
    <t>最大～
D-1</t>
    <rPh sb="0" eb="2">
      <t>サイダイ</t>
    </rPh>
    <phoneticPr fontId="7"/>
  </si>
  <si>
    <t>U-1</t>
    <phoneticPr fontId="7"/>
  </si>
  <si>
    <t>D-1</t>
    <phoneticPr fontId="7"/>
  </si>
  <si>
    <t>U-1～
U-2</t>
    <phoneticPr fontId="7"/>
  </si>
  <si>
    <t>D-1～
D-2</t>
    <phoneticPr fontId="7"/>
  </si>
  <si>
    <t>D-2</t>
    <phoneticPr fontId="1"/>
  </si>
  <si>
    <t>U-2～
U-3</t>
    <phoneticPr fontId="7"/>
  </si>
  <si>
    <t>D-2～
D-3</t>
    <phoneticPr fontId="7"/>
  </si>
  <si>
    <t>D-3</t>
    <phoneticPr fontId="1"/>
  </si>
  <si>
    <t>U-3～
U-4</t>
    <phoneticPr fontId="7"/>
  </si>
  <si>
    <t>D-3～
D-4</t>
    <phoneticPr fontId="7"/>
  </si>
  <si>
    <t>D-4</t>
    <phoneticPr fontId="1"/>
  </si>
  <si>
    <t>U-4～
U-5</t>
    <phoneticPr fontId="7"/>
  </si>
  <si>
    <t>D-4～
D-5</t>
    <phoneticPr fontId="7"/>
  </si>
  <si>
    <t>D-5</t>
    <phoneticPr fontId="1"/>
  </si>
  <si>
    <t>最大
高さ</t>
    <rPh sb="0" eb="2">
      <t>サイダイ</t>
    </rPh>
    <rPh sb="3" eb="4">
      <t>タカ</t>
    </rPh>
    <phoneticPr fontId="1"/>
  </si>
  <si>
    <t>最低
高さ</t>
    <rPh sb="0" eb="2">
      <t>サイテイ</t>
    </rPh>
    <rPh sb="3" eb="4">
      <t>タカ</t>
    </rPh>
    <phoneticPr fontId="1"/>
  </si>
  <si>
    <t>一往復あたりの総昇降時間</t>
  </si>
  <si>
    <t>テーブルの繰り返し停止精度</t>
    <rPh sb="5" eb="6">
      <t>ク</t>
    </rPh>
    <rPh sb="7" eb="8">
      <t>カエ</t>
    </rPh>
    <rPh sb="9" eb="11">
      <t>テイシ</t>
    </rPh>
    <rPh sb="11" eb="13">
      <t>セイド</t>
    </rPh>
    <phoneticPr fontId="1"/>
  </si>
  <si>
    <t>±</t>
    <phoneticPr fontId="1"/>
  </si>
  <si>
    <t>粉じん有無</t>
    <rPh sb="0" eb="1">
      <t>フン</t>
    </rPh>
    <rPh sb="3" eb="5">
      <t>ウム</t>
    </rPh>
    <phoneticPr fontId="1"/>
  </si>
  <si>
    <t>往復/時間　×</t>
    <rPh sb="0" eb="2">
      <t>オウフク</t>
    </rPh>
    <rPh sb="3" eb="5">
      <t>ジカン</t>
    </rPh>
    <phoneticPr fontId="1"/>
  </si>
  <si>
    <t>時間/日　×</t>
    <rPh sb="0" eb="2">
      <t>ジカン</t>
    </rPh>
    <rPh sb="3" eb="4">
      <t>ヒ</t>
    </rPh>
    <phoneticPr fontId="1"/>
  </si>
  <si>
    <t>・連動台数</t>
    <rPh sb="1" eb="3">
      <t>レンドウ</t>
    </rPh>
    <rPh sb="3" eb="5">
      <t>ダイスウ</t>
    </rPh>
    <phoneticPr fontId="1"/>
  </si>
  <si>
    <t>U-n～
最大</t>
    <rPh sb="5" eb="7">
      <t>サイダイ</t>
    </rPh>
    <phoneticPr fontId="7"/>
  </si>
  <si>
    <t>D-n～
最低</t>
    <rPh sb="5" eb="7">
      <t>サイテイ</t>
    </rPh>
    <phoneticPr fontId="7"/>
  </si>
  <si>
    <t>周囲温度</t>
    <phoneticPr fontId="1"/>
  </si>
  <si>
    <t>13.</t>
    <phoneticPr fontId="1"/>
  </si>
  <si>
    <t xml:space="preserve">許容できる収納時高さ(最低高さ)： </t>
    <phoneticPr fontId="1"/>
  </si>
  <si>
    <t>[高速、高頻度、長寿命、停止精度、油圧レス、メンテナンス性、その他]</t>
    <rPh sb="32" eb="33">
      <t>タ</t>
    </rPh>
    <phoneticPr fontId="1"/>
  </si>
  <si>
    <t>[コンベヤ、反転装置、治具、その他]</t>
    <phoneticPr fontId="1"/>
  </si>
  <si>
    <t>[天板中心、その他]</t>
    <phoneticPr fontId="1"/>
  </si>
  <si>
    <t>[標準(天板下中心位置)、指定あり：a～d側]</t>
    <rPh sb="21" eb="22">
      <t>ガワ</t>
    </rPh>
    <phoneticPr fontId="1"/>
  </si>
  <si>
    <t>[上下2点、多点(上昇中間＊＊点　下降中間＊＊点)]</t>
    <phoneticPr fontId="1"/>
  </si>
  <si>
    <t>[三相モータ、サーボモータ]</t>
    <phoneticPr fontId="1"/>
  </si>
  <si>
    <t>[一般室内、その他]</t>
    <phoneticPr fontId="1"/>
  </si>
  <si>
    <t>[0～40℃、0℃未満または40℃超＊＊℃]</t>
    <phoneticPr fontId="1"/>
  </si>
  <si>
    <t>[不要(お客様で対策実施)、その他]</t>
    <phoneticPr fontId="1"/>
  </si>
  <si>
    <t>[標準色、指定色、マンセル、日塗工、マンセル値または日塗工番号]</t>
    <phoneticPr fontId="1"/>
  </si>
  <si>
    <t>[全周タイプ、分割式、色：黒、透明]</t>
    <phoneticPr fontId="1"/>
  </si>
  <si>
    <t>[6ヶ所、8ヶ所]</t>
    <phoneticPr fontId="1"/>
  </si>
  <si>
    <t>[粉じん無、粉じん有(※補足等あれば、ご記入ください。)]</t>
    <phoneticPr fontId="1"/>
  </si>
  <si>
    <t>ご希望の耐用年数</t>
    <rPh sb="1" eb="3">
      <t>キボウ</t>
    </rPh>
    <rPh sb="4" eb="6">
      <t>タイヨウ</t>
    </rPh>
    <rPh sb="6" eb="8">
      <t>ネンスウ</t>
    </rPh>
    <phoneticPr fontId="1"/>
  </si>
  <si>
    <t>台</t>
    <rPh sb="0" eb="1">
      <t>ダイ</t>
    </rPh>
    <phoneticPr fontId="1"/>
  </si>
  <si>
    <t xml:space="preserve">(許容できる最低高さ： </t>
    <phoneticPr fontId="1"/>
  </si>
  <si>
    <t>mm）</t>
    <phoneticPr fontId="1"/>
  </si>
  <si>
    <t>テーブルを含む質量</t>
    <rPh sb="5" eb="6">
      <t>フク</t>
    </rPh>
    <rPh sb="7" eb="9">
      <t>シツリョウ</t>
    </rPh>
    <phoneticPr fontId="1"/>
  </si>
  <si>
    <t>X方向</t>
    <rPh sb="1" eb="3">
      <t>ホウコウ</t>
    </rPh>
    <phoneticPr fontId="1"/>
  </si>
  <si>
    <t>Y方向</t>
    <rPh sb="1" eb="3">
      <t>ホウコウ</t>
    </rPh>
    <phoneticPr fontId="1"/>
  </si>
  <si>
    <t>[標準(背面)、指定あり：a～d側]</t>
    <rPh sb="16" eb="17">
      <t>ガワ</t>
    </rPh>
    <phoneticPr fontId="1"/>
  </si>
  <si>
    <t>中間LS</t>
    <phoneticPr fontId="1"/>
  </si>
  <si>
    <t>前面ジャバラ</t>
    <phoneticPr fontId="1"/>
  </si>
  <si>
    <t>本テクニカルシートと併せてご提出ください。</t>
    <rPh sb="0" eb="1">
      <t>ホン</t>
    </rPh>
    <rPh sb="10" eb="11">
      <t>アワ</t>
    </rPh>
    <rPh sb="14" eb="16">
      <t>テイシュツ</t>
    </rPh>
    <phoneticPr fontId="1"/>
  </si>
  <si>
    <t>つばき リフタ見積り・選定依頼フォーム</t>
    <rPh sb="7" eb="9">
      <t>ミツモ</t>
    </rPh>
    <rPh sb="11" eb="13">
      <t>センテイ</t>
    </rPh>
    <rPh sb="13" eb="15">
      <t>イライ</t>
    </rPh>
    <phoneticPr fontId="1"/>
  </si>
  <si>
    <t>[ ]内はオンライン入力画面での選択肢の一覧です。</t>
    <phoneticPr fontId="1"/>
  </si>
  <si>
    <t>勤務先/学校名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</si>
</sst>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24"/>
      <name val="メイリオ"/>
      <family val="3"/>
      <charset val="128"/>
    </font>
    <font>
      <b/>
      <sz val="12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6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67">
    <xf numFmtId="0" fontId="0" fillId="0" borderId="0" xfId="0">
      <alignment vertical="center"/>
    </xf>
    <xf numFmtId="0" fontId="4" fillId="0" borderId="7" xfId="0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top"/>
    </xf>
    <xf numFmtId="0" fontId="4" fillId="0" borderId="2" xfId="0" applyFont="1" applyBorder="1" applyAlignment="1">
      <alignment horizontal="right"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6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14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14" fontId="4" fillId="0" borderId="0" xfId="0" applyNumberFormat="1" applyFont="1">
      <alignment vertical="center"/>
    </xf>
    <xf numFmtId="0" fontId="6" fillId="0" borderId="1" xfId="0" applyFont="1" applyBorder="1">
      <alignment vertical="center"/>
    </xf>
    <xf numFmtId="0" fontId="4" fillId="0" borderId="3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0" applyFont="1" applyAlignment="1">
      <alignment vertical="top"/>
    </xf>
    <xf numFmtId="49" fontId="4" fillId="0" borderId="6" xfId="0" applyNumberFormat="1" applyFont="1" applyBorder="1">
      <alignment vertical="center"/>
    </xf>
    <xf numFmtId="0" fontId="4" fillId="0" borderId="7" xfId="1" applyFont="1" applyBorder="1">
      <alignment vertical="center"/>
    </xf>
    <xf numFmtId="49" fontId="4" fillId="0" borderId="2" xfId="0" applyNumberFormat="1" applyFont="1" applyBorder="1">
      <alignment vertical="center"/>
    </xf>
    <xf numFmtId="0" fontId="4" fillId="0" borderId="2" xfId="1" applyFont="1" applyBorder="1">
      <alignment vertical="center"/>
    </xf>
    <xf numFmtId="0" fontId="0" fillId="0" borderId="0" xfId="0" applyAlignment="1">
      <alignment vertical="center" wrapText="1"/>
    </xf>
    <xf numFmtId="0" fontId="9" fillId="0" borderId="3" xfId="0" applyFont="1" applyBorder="1" applyAlignment="1">
      <alignment horizontal="right" vertical="center"/>
    </xf>
    <xf numFmtId="0" fontId="0" fillId="0" borderId="7" xfId="0" applyBorder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0" fontId="4" fillId="5" borderId="0" xfId="0" applyFont="1" applyFill="1">
      <alignment vertical="center"/>
    </xf>
    <xf numFmtId="0" fontId="0" fillId="5" borderId="0" xfId="0" applyFill="1">
      <alignment vertical="center"/>
    </xf>
    <xf numFmtId="0" fontId="4" fillId="5" borderId="0" xfId="0" applyFont="1" applyFill="1" applyAlignment="1">
      <alignment horizontal="right" vertical="center"/>
    </xf>
    <xf numFmtId="0" fontId="4" fillId="0" borderId="0" xfId="1" applyFont="1" applyAlignment="1"/>
    <xf numFmtId="0" fontId="4" fillId="0" borderId="0" xfId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49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49" fontId="6" fillId="0" borderId="1" xfId="0" applyNumberFormat="1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2" xfId="0" applyFont="1" applyBorder="1" applyAlignment="1" applyProtection="1">
      <alignment horizontal="right" vertical="center"/>
    </xf>
    <xf numFmtId="14" fontId="4" fillId="0" borderId="3" xfId="0" applyNumberFormat="1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5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14" fontId="4" fillId="0" borderId="0" xfId="0" applyNumberFormat="1" applyFo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6" fillId="0" borderId="1" xfId="0" applyFont="1" applyBorder="1" applyProtection="1">
      <alignment vertical="center"/>
    </xf>
    <xf numFmtId="0" fontId="9" fillId="0" borderId="3" xfId="0" applyFont="1" applyBorder="1" applyAlignment="1" applyProtection="1">
      <alignment horizontal="right" vertical="center"/>
    </xf>
    <xf numFmtId="0" fontId="0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49" fontId="4" fillId="0" borderId="0" xfId="0" applyNumberFormat="1" applyFont="1" applyBorder="1" applyAlignment="1" applyProtection="1">
      <alignment horizontal="right" vertical="center"/>
    </xf>
    <xf numFmtId="0" fontId="0" fillId="0" borderId="7" xfId="0" applyFont="1" applyBorder="1" applyProtection="1">
      <alignment vertical="center"/>
    </xf>
    <xf numFmtId="0" fontId="4" fillId="0" borderId="7" xfId="0" applyFont="1" applyFill="1" applyBorder="1" applyProtection="1">
      <alignment vertical="center"/>
    </xf>
    <xf numFmtId="49" fontId="4" fillId="0" borderId="7" xfId="0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Border="1" applyAlignment="1" applyProtection="1">
      <alignment horizontal="right" vertical="center"/>
    </xf>
    <xf numFmtId="49" fontId="4" fillId="0" borderId="4" xfId="0" applyNumberFormat="1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4" borderId="11" xfId="2" applyFont="1" applyFill="1" applyBorder="1" applyAlignment="1" applyProtection="1">
      <alignment horizontal="centerContinuous" vertical="center"/>
    </xf>
    <xf numFmtId="0" fontId="0" fillId="4" borderId="12" xfId="0" applyFont="1" applyFill="1" applyBorder="1" applyAlignment="1" applyProtection="1">
      <alignment horizontal="centerContinuous" vertical="center"/>
    </xf>
    <xf numFmtId="0" fontId="0" fillId="4" borderId="10" xfId="0" applyFont="1" applyFill="1" applyBorder="1" applyAlignment="1" applyProtection="1">
      <alignment horizontal="centerContinuous" vertical="center"/>
    </xf>
    <xf numFmtId="0" fontId="4" fillId="4" borderId="9" xfId="2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4" fillId="0" borderId="0" xfId="2" applyFont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4" fillId="0" borderId="5" xfId="0" applyFont="1" applyBorder="1" applyAlignment="1" applyProtection="1">
      <alignment vertical="top"/>
    </xf>
    <xf numFmtId="49" fontId="4" fillId="0" borderId="6" xfId="0" applyNumberFormat="1" applyFont="1" applyBorder="1" applyProtection="1">
      <alignment vertical="center"/>
    </xf>
    <xf numFmtId="0" fontId="4" fillId="0" borderId="7" xfId="1" applyFont="1" applyBorder="1" applyProtection="1">
      <alignment vertical="center"/>
    </xf>
    <xf numFmtId="49" fontId="4" fillId="0" borderId="2" xfId="0" applyNumberFormat="1" applyFont="1" applyBorder="1" applyProtection="1">
      <alignment vertical="center"/>
    </xf>
    <xf numFmtId="0" fontId="4" fillId="0" borderId="2" xfId="1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0" fillId="0" borderId="0" xfId="0" applyAlignment="1" applyProtection="1">
      <alignment vertical="center" wrapText="1"/>
    </xf>
    <xf numFmtId="0" fontId="4" fillId="3" borderId="0" xfId="0" applyFont="1" applyFill="1" applyAlignment="1" applyProtection="1">
      <alignment vertical="center" shrinkToFit="1"/>
    </xf>
    <xf numFmtId="0" fontId="4" fillId="3" borderId="0" xfId="0" applyFont="1" applyFill="1" applyProtection="1">
      <alignment vertical="center"/>
    </xf>
    <xf numFmtId="0" fontId="4" fillId="2" borderId="13" xfId="2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4" fillId="3" borderId="13" xfId="2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0" fillId="0" borderId="0" xfId="0" applyFont="1" applyAlignment="1" applyProtection="1">
      <alignment vertical="center" shrinkToFit="1"/>
      <protection locked="0"/>
    </xf>
    <xf numFmtId="0" fontId="4" fillId="4" borderId="13" xfId="2" applyFont="1" applyFill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alignment horizontal="center" vertical="center"/>
    </xf>
    <xf numFmtId="0" fontId="0" fillId="4" borderId="14" xfId="0" applyFont="1" applyFill="1" applyBorder="1" applyAlignment="1" applyProtection="1">
      <alignment horizontal="center" vertical="center" wrapText="1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0" fontId="0" fillId="0" borderId="7" xfId="0" applyFont="1" applyBorder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 shrinkToFit="1"/>
      <protection locked="0"/>
    </xf>
    <xf numFmtId="0" fontId="0" fillId="0" borderId="12" xfId="0" applyFont="1" applyBorder="1" applyAlignment="1" applyProtection="1">
      <alignment vertical="center" shrinkToFit="1"/>
      <protection locked="0"/>
    </xf>
    <xf numFmtId="0" fontId="4" fillId="2" borderId="0" xfId="0" applyFont="1" applyFill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9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4" fillId="2" borderId="14" xfId="2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Protection="1">
      <alignment vertical="center"/>
    </xf>
    <xf numFmtId="0" fontId="0" fillId="0" borderId="7" xfId="0" applyNumberFormat="1" applyFont="1" applyFill="1" applyBorder="1" applyProtection="1">
      <alignment vertical="center"/>
    </xf>
    <xf numFmtId="0" fontId="10" fillId="0" borderId="0" xfId="0" applyFont="1" applyAlignment="1" applyProtection="1">
      <alignment vertical="center" shrinkToFit="1"/>
    </xf>
    <xf numFmtId="0" fontId="9" fillId="0" borderId="7" xfId="0" applyFont="1" applyFill="1" applyBorder="1" applyAlignment="1" applyProtection="1">
      <alignment vertical="center" shrinkToFit="1"/>
    </xf>
    <xf numFmtId="0" fontId="10" fillId="0" borderId="7" xfId="0" applyFont="1" applyFill="1" applyBorder="1" applyAlignment="1" applyProtection="1">
      <alignment vertical="center" shrinkToFit="1"/>
    </xf>
    <xf numFmtId="0" fontId="10" fillId="0" borderId="8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76" fontId="4" fillId="3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4" fillId="2" borderId="0" xfId="0" applyNumberFormat="1" applyFont="1" applyFill="1" applyBorder="1" applyProtection="1">
      <alignment vertical="center"/>
      <protection locked="0"/>
    </xf>
    <xf numFmtId="0" fontId="0" fillId="0" borderId="0" xfId="0" applyNumberFormat="1" applyFont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7" xfId="0" applyFont="1" applyBorder="1">
      <alignment vertical="center"/>
    </xf>
    <xf numFmtId="0" fontId="0" fillId="0" borderId="7" xfId="0" applyBorder="1">
      <alignment vertical="center"/>
    </xf>
    <xf numFmtId="0" fontId="9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4" fillId="4" borderId="13" xfId="2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4" fillId="3" borderId="13" xfId="2" applyFont="1" applyFill="1" applyBorder="1" applyAlignment="1" applyProtection="1">
      <alignment horizontal="center" vertical="center" shrinkToFit="1"/>
    </xf>
    <xf numFmtId="0" fontId="0" fillId="3" borderId="14" xfId="0" applyFill="1" applyBorder="1" applyAlignment="1" applyProtection="1">
      <alignment horizontal="center" vertical="center" shrinkToFit="1"/>
    </xf>
    <xf numFmtId="0" fontId="4" fillId="0" borderId="13" xfId="2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4" fillId="4" borderId="11" xfId="2" applyFont="1" applyFill="1" applyBorder="1" applyAlignment="1">
      <alignment horizontal="center" vertical="center"/>
    </xf>
    <xf numFmtId="0" fontId="4" fillId="4" borderId="12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4" fillId="3" borderId="14" xfId="2" applyFont="1" applyFill="1" applyBorder="1" applyAlignment="1" applyProtection="1">
      <alignment horizontal="center" vertical="center" shrinkToFit="1"/>
    </xf>
    <xf numFmtId="0" fontId="4" fillId="2" borderId="13" xfId="2" applyFon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4" fillId="2" borderId="14" xfId="2" applyFont="1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4" borderId="14" xfId="0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right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top" wrapTex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3FE985DE-19DA-471C-9171-514340337EBC}"/>
  </cellStyles>
  <dxfs count="0"/>
  <tableStyles count="0" defaultTableStyle="TableStyleMedium2" defaultPivotStyle="PivotStyleLight16"/>
  <colors>
    <mruColors>
      <color rgb="FF0000FF"/>
      <color rgb="FFFFFFCC"/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22</xdr:row>
      <xdr:rowOff>166551</xdr:rowOff>
    </xdr:from>
    <xdr:to>
      <xdr:col>6</xdr:col>
      <xdr:colOff>93669</xdr:colOff>
      <xdr:row>39</xdr:row>
      <xdr:rowOff>73097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4433751"/>
          <a:ext cx="1960569" cy="2868821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43</xdr:row>
      <xdr:rowOff>28574</xdr:rowOff>
    </xdr:from>
    <xdr:to>
      <xdr:col>14</xdr:col>
      <xdr:colOff>494925</xdr:colOff>
      <xdr:row>54</xdr:row>
      <xdr:rowOff>76199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B871D4E-F3D9-4F1B-BAB0-7E3318728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8350" y="7924799"/>
          <a:ext cx="5305050" cy="2352675"/>
        </a:xfrm>
        <a:prstGeom prst="rect">
          <a:avLst/>
        </a:prstGeom>
      </xdr:spPr>
    </xdr:pic>
    <xdr:clientData/>
  </xdr:twoCellAnchor>
  <xdr:twoCellAnchor editAs="oneCell">
    <xdr:from>
      <xdr:col>16</xdr:col>
      <xdr:colOff>28162</xdr:colOff>
      <xdr:row>0</xdr:row>
      <xdr:rowOff>93693</xdr:rowOff>
    </xdr:from>
    <xdr:to>
      <xdr:col>19</xdr:col>
      <xdr:colOff>256761</xdr:colOff>
      <xdr:row>1</xdr:row>
      <xdr:rowOff>346876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F73DA94-D3FE-4381-A97C-2CB5CE7B1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640" y="93693"/>
          <a:ext cx="1769164" cy="377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454365</xdr:colOff>
      <xdr:row>23</xdr:row>
      <xdr:rowOff>7101</xdr:rowOff>
    </xdr:from>
    <xdr:to>
      <xdr:col>5</xdr:col>
      <xdr:colOff>466725</xdr:colOff>
      <xdr:row>40</xdr:row>
      <xdr:rowOff>66676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F7F3F5A-6128-4A8D-B0ED-626A8FA53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290" y="4483851"/>
          <a:ext cx="2069760" cy="302185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44</xdr:row>
      <xdr:rowOff>9525</xdr:rowOff>
    </xdr:from>
    <xdr:to>
      <xdr:col>15</xdr:col>
      <xdr:colOff>114300</xdr:colOff>
      <xdr:row>54</xdr:row>
      <xdr:rowOff>97901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0E74E67-40A9-4542-8595-A65102709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52700" y="8115300"/>
          <a:ext cx="4924425" cy="218387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66675</xdr:rowOff>
    </xdr:from>
    <xdr:to>
      <xdr:col>19</xdr:col>
      <xdr:colOff>226114</xdr:colOff>
      <xdr:row>1</xdr:row>
      <xdr:rowOff>320272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AEE61C9-5777-449E-A638-AA07D10B2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66675"/>
          <a:ext cx="1769164" cy="377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42E76-4051-4F2C-8B42-7FCE1250BA9D}">
  <sheetPr codeName="Sheet11"/>
  <dimension ref="A1:AA125"/>
  <sheetViews>
    <sheetView showGridLines="0" showZeros="0" tabSelected="1" zoomScaleNormal="100" zoomScaleSheetLayoutView="100" workbookViewId="0">
      <selection activeCell="B1" sqref="B1"/>
    </sheetView>
  </sheetViews>
  <sheetFormatPr defaultColWidth="9" defaultRowHeight="16.5"/>
  <cols>
    <col min="1" max="1" width="2.125" style="44" customWidth="1"/>
    <col min="2" max="2" width="6.75" style="43" customWidth="1"/>
    <col min="3" max="19" width="6.75" style="44" customWidth="1"/>
    <col min="20" max="20" width="4.625" style="44" customWidth="1"/>
    <col min="21" max="22" width="9" style="44"/>
    <col min="23" max="24" width="9" style="44" hidden="1" customWidth="1"/>
    <col min="25" max="25" width="2.125" style="44" hidden="1" customWidth="1"/>
    <col min="26" max="27" width="9" style="44" hidden="1" customWidth="1"/>
    <col min="28" max="28" width="0" style="44" hidden="1" customWidth="1"/>
    <col min="29" max="16384" width="9" style="44"/>
  </cols>
  <sheetData>
    <row r="1" spans="2:20" ht="9.9499999999999993" customHeight="1"/>
    <row r="2" spans="2:20" ht="33.6" customHeight="1" thickBot="1">
      <c r="B2" s="45" t="s">
        <v>157</v>
      </c>
    </row>
    <row r="3" spans="2:20" ht="19.5">
      <c r="B3" s="46" t="s">
        <v>33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8" t="s">
        <v>32</v>
      </c>
      <c r="Q3" s="126"/>
      <c r="R3" s="127"/>
      <c r="S3" s="127"/>
      <c r="T3" s="49"/>
    </row>
    <row r="4" spans="2:20">
      <c r="B4" s="50"/>
      <c r="C4" s="51" t="s">
        <v>159</v>
      </c>
      <c r="D4" s="98"/>
      <c r="E4" s="99"/>
      <c r="F4" s="99"/>
      <c r="G4" s="132"/>
      <c r="H4" s="51" t="s">
        <v>6</v>
      </c>
      <c r="I4" s="98"/>
      <c r="J4" s="132"/>
      <c r="K4" s="132"/>
      <c r="M4" s="51" t="s">
        <v>8</v>
      </c>
      <c r="N4" s="98"/>
      <c r="O4" s="99"/>
      <c r="P4" s="99"/>
      <c r="Q4" s="99"/>
      <c r="R4" s="99"/>
      <c r="S4" s="99"/>
      <c r="T4" s="52"/>
    </row>
    <row r="5" spans="2:20" ht="9.9499999999999993" customHeight="1">
      <c r="B5" s="50"/>
      <c r="C5" s="51"/>
      <c r="G5" s="51"/>
      <c r="O5" s="51"/>
      <c r="T5" s="52"/>
    </row>
    <row r="6" spans="2:20">
      <c r="B6" s="50"/>
      <c r="C6" s="51" t="s">
        <v>47</v>
      </c>
      <c r="D6" s="98"/>
      <c r="E6" s="99"/>
      <c r="F6" s="99"/>
      <c r="G6" s="132"/>
      <c r="H6" s="51" t="s">
        <v>9</v>
      </c>
      <c r="I6" s="98"/>
      <c r="J6" s="132"/>
      <c r="K6" s="132"/>
      <c r="L6" s="132"/>
      <c r="M6" s="132"/>
      <c r="N6" s="132"/>
      <c r="P6" s="51" t="s">
        <v>7</v>
      </c>
      <c r="Q6" s="98"/>
      <c r="R6" s="99"/>
      <c r="S6" s="99"/>
      <c r="T6" s="52"/>
    </row>
    <row r="7" spans="2:20" ht="9.9499999999999993" customHeight="1">
      <c r="B7" s="50"/>
      <c r="C7" s="51"/>
      <c r="G7" s="51"/>
      <c r="O7" s="51"/>
      <c r="T7" s="52"/>
    </row>
    <row r="8" spans="2:20" ht="17.25" thickBot="1">
      <c r="B8" s="53"/>
      <c r="C8" s="54" t="s">
        <v>51</v>
      </c>
      <c r="D8" s="133"/>
      <c r="E8" s="134"/>
      <c r="F8" s="134"/>
      <c r="G8" s="135"/>
      <c r="H8" s="54" t="s">
        <v>52</v>
      </c>
      <c r="I8" s="133"/>
      <c r="J8" s="135"/>
      <c r="K8" s="135"/>
      <c r="L8" s="55"/>
      <c r="M8" s="55"/>
      <c r="N8" s="55"/>
      <c r="O8" s="56"/>
      <c r="P8" s="56"/>
      <c r="Q8" s="56"/>
      <c r="R8" s="56"/>
      <c r="S8" s="56"/>
      <c r="T8" s="57"/>
    </row>
    <row r="9" spans="2:20" ht="9.9499999999999993" customHeight="1" thickBot="1">
      <c r="N9" s="58"/>
      <c r="T9" s="59"/>
    </row>
    <row r="10" spans="2:20" ht="19.5">
      <c r="B10" s="60" t="s">
        <v>31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61" t="s">
        <v>158</v>
      </c>
    </row>
    <row r="11" spans="2:20">
      <c r="B11" s="50"/>
      <c r="D11" s="51" t="s">
        <v>15</v>
      </c>
      <c r="E11" s="98"/>
      <c r="F11" s="99"/>
      <c r="G11" s="99"/>
      <c r="H11" s="99"/>
      <c r="I11" s="99"/>
      <c r="J11" s="62"/>
      <c r="K11" s="62"/>
      <c r="L11" s="62"/>
      <c r="N11" s="51" t="s">
        <v>49</v>
      </c>
      <c r="O11" s="41"/>
      <c r="P11" s="44" t="s">
        <v>14</v>
      </c>
      <c r="T11" s="52"/>
    </row>
    <row r="12" spans="2:20" ht="9.9499999999999993" customHeight="1">
      <c r="B12" s="50"/>
      <c r="D12" s="51"/>
      <c r="O12" s="43"/>
      <c r="Q12" s="51"/>
      <c r="T12" s="52"/>
    </row>
    <row r="13" spans="2:20">
      <c r="B13" s="50"/>
      <c r="D13" s="51" t="s">
        <v>4</v>
      </c>
      <c r="E13" s="108"/>
      <c r="F13" s="109"/>
      <c r="G13" s="44" t="s">
        <v>65</v>
      </c>
      <c r="T13" s="52"/>
    </row>
    <row r="14" spans="2:20" ht="9.9499999999999993" customHeight="1">
      <c r="B14" s="50"/>
      <c r="D14" s="51"/>
      <c r="T14" s="52"/>
    </row>
    <row r="15" spans="2:20">
      <c r="B15" s="50"/>
      <c r="D15" s="51" t="s">
        <v>30</v>
      </c>
      <c r="F15" s="51" t="s">
        <v>10</v>
      </c>
      <c r="G15" s="108"/>
      <c r="H15" s="109"/>
      <c r="I15" s="109"/>
      <c r="N15" s="51" t="s">
        <v>11</v>
      </c>
      <c r="O15" s="41"/>
      <c r="P15" s="44" t="s">
        <v>12</v>
      </c>
      <c r="Q15" s="41"/>
      <c r="R15" s="44" t="s">
        <v>13</v>
      </c>
      <c r="T15" s="52"/>
    </row>
    <row r="16" spans="2:20" ht="9.9499999999999993" customHeight="1">
      <c r="B16" s="50"/>
      <c r="D16" s="51"/>
      <c r="L16" s="51"/>
      <c r="T16" s="52"/>
    </row>
    <row r="17" spans="2:20">
      <c r="B17" s="50"/>
      <c r="D17" s="51" t="s">
        <v>29</v>
      </c>
      <c r="F17" s="51" t="s">
        <v>23</v>
      </c>
      <c r="G17" s="98"/>
      <c r="H17" s="99"/>
      <c r="I17" s="99"/>
      <c r="J17" s="99"/>
      <c r="K17" s="99"/>
      <c r="L17" s="99"/>
      <c r="N17" s="51" t="s">
        <v>28</v>
      </c>
      <c r="O17" s="98"/>
      <c r="P17" s="99"/>
      <c r="Q17" s="99"/>
      <c r="R17" s="99"/>
      <c r="S17" s="99"/>
      <c r="T17" s="52"/>
    </row>
    <row r="18" spans="2:20">
      <c r="B18" s="50"/>
      <c r="D18" s="51"/>
      <c r="E18" s="44" t="s">
        <v>42</v>
      </c>
      <c r="T18" s="52"/>
    </row>
    <row r="19" spans="2:20">
      <c r="B19" s="50"/>
      <c r="C19" s="63"/>
      <c r="D19" s="64" t="s">
        <v>27</v>
      </c>
      <c r="E19" s="128"/>
      <c r="F19" s="129"/>
      <c r="G19" s="65"/>
      <c r="H19" s="65"/>
      <c r="I19" s="66"/>
      <c r="J19" s="66"/>
      <c r="K19" s="66" t="s">
        <v>50</v>
      </c>
      <c r="L19" s="130"/>
      <c r="M19" s="131"/>
      <c r="N19" s="131"/>
      <c r="O19" s="131"/>
      <c r="P19" s="131"/>
      <c r="Q19" s="131"/>
      <c r="R19" s="131"/>
      <c r="S19" s="131"/>
      <c r="T19" s="52"/>
    </row>
    <row r="20" spans="2:20" ht="17.25" thickBot="1">
      <c r="B20" s="53"/>
      <c r="C20" s="67"/>
      <c r="D20" s="54"/>
      <c r="E20" s="119"/>
      <c r="F20" s="120"/>
      <c r="G20" s="68"/>
      <c r="H20" s="68"/>
      <c r="I20" s="69"/>
      <c r="J20" s="69"/>
      <c r="K20" s="69"/>
      <c r="L20" s="122" t="s">
        <v>133</v>
      </c>
      <c r="M20" s="123"/>
      <c r="N20" s="123"/>
      <c r="O20" s="123"/>
      <c r="P20" s="123"/>
      <c r="Q20" s="123"/>
      <c r="R20" s="123"/>
      <c r="S20" s="123"/>
      <c r="T20" s="124"/>
    </row>
    <row r="21" spans="2:20" ht="9.9499999999999993" customHeight="1" thickBot="1">
      <c r="N21" s="58"/>
    </row>
    <row r="22" spans="2:20" ht="19.5">
      <c r="B22" s="60" t="s">
        <v>26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61" t="s">
        <v>158</v>
      </c>
    </row>
    <row r="23" spans="2:20">
      <c r="B23" s="70" t="s">
        <v>67</v>
      </c>
      <c r="C23" s="44" t="s">
        <v>43</v>
      </c>
      <c r="H23" s="44" t="s">
        <v>54</v>
      </c>
      <c r="K23" s="51" t="s">
        <v>35</v>
      </c>
      <c r="L23" s="41"/>
      <c r="M23" s="44" t="s">
        <v>41</v>
      </c>
      <c r="O23" s="51" t="s">
        <v>36</v>
      </c>
      <c r="P23" s="41"/>
      <c r="Q23" s="44" t="s">
        <v>3</v>
      </c>
      <c r="T23" s="52"/>
    </row>
    <row r="24" spans="2:20">
      <c r="B24" s="71"/>
      <c r="L24" s="51" t="s">
        <v>132</v>
      </c>
      <c r="M24" s="41"/>
      <c r="N24" s="44" t="s">
        <v>3</v>
      </c>
      <c r="T24" s="52"/>
    </row>
    <row r="25" spans="2:20" ht="9.9499999999999993" customHeight="1">
      <c r="B25" s="71"/>
      <c r="T25" s="52"/>
    </row>
    <row r="26" spans="2:20">
      <c r="B26" s="71"/>
      <c r="H26" s="44" t="s">
        <v>55</v>
      </c>
      <c r="T26" s="52"/>
    </row>
    <row r="27" spans="2:20">
      <c r="B27" s="71"/>
      <c r="J27" s="51" t="s">
        <v>53</v>
      </c>
      <c r="K27" s="98"/>
      <c r="L27" s="99"/>
      <c r="M27" s="99"/>
      <c r="N27" s="99"/>
      <c r="O27" s="51" t="s">
        <v>44</v>
      </c>
      <c r="P27" s="41"/>
      <c r="Q27" s="44" t="s">
        <v>80</v>
      </c>
      <c r="T27" s="52"/>
    </row>
    <row r="28" spans="2:20" ht="9.9499999999999993" customHeight="1">
      <c r="B28" s="71"/>
      <c r="K28" s="113" t="s">
        <v>134</v>
      </c>
      <c r="L28" s="121"/>
      <c r="M28" s="121"/>
      <c r="N28" s="121"/>
      <c r="T28" s="52"/>
    </row>
    <row r="29" spans="2:20">
      <c r="B29" s="71"/>
      <c r="J29" s="51" t="s">
        <v>79</v>
      </c>
      <c r="K29" s="41"/>
      <c r="L29" s="44" t="s">
        <v>87</v>
      </c>
      <c r="M29" s="51" t="s">
        <v>88</v>
      </c>
      <c r="N29" s="41"/>
      <c r="O29" s="72" t="s">
        <v>25</v>
      </c>
      <c r="P29" s="89">
        <f>移動積載物質量*移動積載物個数</f>
        <v>0</v>
      </c>
      <c r="Q29" s="44" t="s">
        <v>81</v>
      </c>
      <c r="T29" s="52"/>
    </row>
    <row r="30" spans="2:20" ht="9.9499999999999993" customHeight="1">
      <c r="B30" s="71"/>
      <c r="T30" s="52"/>
    </row>
    <row r="31" spans="2:20">
      <c r="B31" s="71"/>
      <c r="J31" s="51" t="s">
        <v>34</v>
      </c>
      <c r="K31" s="98"/>
      <c r="L31" s="99"/>
      <c r="M31" s="99"/>
      <c r="N31" s="99"/>
      <c r="T31" s="52"/>
    </row>
    <row r="32" spans="2:20" ht="9.9499999999999993" customHeight="1">
      <c r="B32" s="71"/>
      <c r="T32" s="52"/>
    </row>
    <row r="33" spans="2:20">
      <c r="B33" s="71"/>
      <c r="O33" s="51" t="s">
        <v>86</v>
      </c>
      <c r="P33" s="89">
        <f>固定積載物合計質量+移動積載物合計質量</f>
        <v>0</v>
      </c>
      <c r="Q33" s="44" t="s">
        <v>16</v>
      </c>
      <c r="T33" s="52"/>
    </row>
    <row r="34" spans="2:20" ht="9.9499999999999993" customHeight="1">
      <c r="B34" s="71"/>
      <c r="T34" s="52"/>
    </row>
    <row r="35" spans="2:20">
      <c r="B35" s="71"/>
      <c r="H35" s="44" t="s">
        <v>56</v>
      </c>
      <c r="K35" s="98"/>
      <c r="L35" s="99"/>
      <c r="M35" s="99"/>
      <c r="N35" s="99"/>
      <c r="O35" s="113" t="s">
        <v>135</v>
      </c>
      <c r="P35" s="114"/>
      <c r="Q35" s="114"/>
      <c r="R35" s="114"/>
      <c r="S35" s="117"/>
      <c r="T35" s="125"/>
    </row>
    <row r="36" spans="2:20" ht="9.9499999999999993" customHeight="1">
      <c r="B36" s="71"/>
      <c r="T36" s="52"/>
    </row>
    <row r="37" spans="2:20">
      <c r="B37" s="71"/>
      <c r="H37" s="44" t="s">
        <v>57</v>
      </c>
      <c r="K37" s="108"/>
      <c r="L37" s="109"/>
      <c r="M37" s="109"/>
      <c r="N37" s="109"/>
      <c r="O37" s="113" t="s">
        <v>136</v>
      </c>
      <c r="P37" s="114"/>
      <c r="Q37" s="114"/>
      <c r="R37" s="114"/>
      <c r="S37" s="117"/>
      <c r="T37" s="125"/>
    </row>
    <row r="38" spans="2:20" ht="9.9499999999999993" customHeight="1">
      <c r="B38" s="71"/>
      <c r="H38" s="62"/>
      <c r="I38" s="62"/>
      <c r="J38" s="62"/>
      <c r="K38" s="62"/>
      <c r="L38" s="62"/>
      <c r="M38" s="62"/>
      <c r="N38" s="62"/>
      <c r="T38" s="52"/>
    </row>
    <row r="39" spans="2:20">
      <c r="B39" s="71"/>
      <c r="H39" s="44" t="s">
        <v>127</v>
      </c>
      <c r="K39" s="41"/>
      <c r="L39" s="44" t="s">
        <v>147</v>
      </c>
      <c r="T39" s="52"/>
    </row>
    <row r="40" spans="2:20" ht="9.9499999999999993" customHeight="1">
      <c r="B40" s="71"/>
      <c r="T40" s="52"/>
    </row>
    <row r="41" spans="2:20">
      <c r="B41" s="70" t="s">
        <v>68</v>
      </c>
      <c r="C41" s="44" t="s">
        <v>17</v>
      </c>
      <c r="E41" s="108"/>
      <c r="F41" s="109"/>
      <c r="G41" s="109"/>
      <c r="H41" s="109"/>
      <c r="I41" s="109"/>
      <c r="J41" s="109"/>
      <c r="K41" s="113" t="s">
        <v>137</v>
      </c>
      <c r="L41" s="114"/>
      <c r="M41" s="114"/>
      <c r="N41" s="114"/>
      <c r="O41" s="117"/>
      <c r="P41" s="117"/>
      <c r="Q41" s="117"/>
      <c r="R41" s="117"/>
      <c r="T41" s="52"/>
    </row>
    <row r="42" spans="2:20" ht="9.9499999999999993" customHeight="1">
      <c r="B42" s="71"/>
      <c r="T42" s="52"/>
    </row>
    <row r="43" spans="2:20">
      <c r="B43" s="70" t="s">
        <v>69</v>
      </c>
      <c r="C43" s="44" t="s">
        <v>45</v>
      </c>
      <c r="T43" s="52"/>
    </row>
    <row r="44" spans="2:20">
      <c r="B44" s="71"/>
      <c r="D44" s="51"/>
      <c r="J44" s="51"/>
      <c r="T44" s="52"/>
    </row>
    <row r="45" spans="2:20">
      <c r="B45" s="71"/>
      <c r="D45" s="51"/>
      <c r="J45" s="51"/>
      <c r="T45" s="52"/>
    </row>
    <row r="46" spans="2:20">
      <c r="B46" s="71"/>
      <c r="D46" s="51"/>
      <c r="J46" s="51"/>
      <c r="T46" s="52"/>
    </row>
    <row r="47" spans="2:20">
      <c r="B47" s="71"/>
      <c r="D47" s="51"/>
      <c r="J47" s="51"/>
      <c r="T47" s="52"/>
    </row>
    <row r="48" spans="2:20">
      <c r="B48" s="71"/>
      <c r="D48" s="51"/>
      <c r="J48" s="51"/>
      <c r="T48" s="52"/>
    </row>
    <row r="49" spans="2:27">
      <c r="B49" s="71"/>
      <c r="D49" s="51"/>
      <c r="J49" s="51"/>
      <c r="T49" s="52"/>
    </row>
    <row r="50" spans="2:27">
      <c r="B50" s="71"/>
      <c r="D50" s="51"/>
      <c r="J50" s="51"/>
      <c r="T50" s="52"/>
    </row>
    <row r="51" spans="2:27">
      <c r="B51" s="71"/>
      <c r="D51" s="51"/>
      <c r="J51" s="51"/>
      <c r="T51" s="52"/>
    </row>
    <row r="52" spans="2:27">
      <c r="B52" s="71"/>
      <c r="D52" s="51"/>
      <c r="J52" s="51"/>
      <c r="T52" s="52"/>
    </row>
    <row r="53" spans="2:27">
      <c r="B53" s="71"/>
      <c r="D53" s="51"/>
      <c r="J53" s="51"/>
      <c r="T53" s="52"/>
    </row>
    <row r="54" spans="2:27">
      <c r="B54" s="71"/>
      <c r="D54" s="51"/>
      <c r="J54" s="51"/>
      <c r="T54" s="52"/>
    </row>
    <row r="55" spans="2:27" ht="10.5" customHeight="1">
      <c r="B55" s="71"/>
      <c r="D55" s="51"/>
      <c r="J55" s="51"/>
      <c r="T55" s="52"/>
    </row>
    <row r="56" spans="2:27">
      <c r="B56" s="71"/>
      <c r="C56" s="73" t="s">
        <v>89</v>
      </c>
      <c r="D56" s="74"/>
      <c r="E56" s="74"/>
      <c r="F56" s="74"/>
      <c r="G56" s="74"/>
      <c r="H56" s="74"/>
      <c r="I56" s="74"/>
      <c r="J56" s="75"/>
      <c r="L56" s="73" t="s">
        <v>90</v>
      </c>
      <c r="M56" s="74"/>
      <c r="N56" s="74"/>
      <c r="O56" s="74"/>
      <c r="P56" s="74"/>
      <c r="Q56" s="74"/>
      <c r="R56" s="74"/>
      <c r="S56" s="75"/>
      <c r="T56" s="52"/>
    </row>
    <row r="57" spans="2:27" ht="49.5">
      <c r="B57" s="71"/>
      <c r="C57" s="76" t="s">
        <v>91</v>
      </c>
      <c r="D57" s="76" t="s">
        <v>92</v>
      </c>
      <c r="E57" s="76" t="s">
        <v>93</v>
      </c>
      <c r="F57" s="76" t="s">
        <v>94</v>
      </c>
      <c r="G57" s="76" t="s">
        <v>95</v>
      </c>
      <c r="H57" s="100" t="s">
        <v>91</v>
      </c>
      <c r="I57" s="100" t="s">
        <v>96</v>
      </c>
      <c r="J57" s="100" t="s">
        <v>97</v>
      </c>
      <c r="L57" s="76" t="s">
        <v>91</v>
      </c>
      <c r="M57" s="76" t="s">
        <v>92</v>
      </c>
      <c r="N57" s="76" t="s">
        <v>93</v>
      </c>
      <c r="O57" s="76" t="s">
        <v>94</v>
      </c>
      <c r="P57" s="76" t="s">
        <v>95</v>
      </c>
      <c r="Q57" s="100" t="s">
        <v>91</v>
      </c>
      <c r="R57" s="100" t="s">
        <v>98</v>
      </c>
      <c r="S57" s="100" t="s">
        <v>99</v>
      </c>
      <c r="T57" s="52"/>
    </row>
    <row r="58" spans="2:27">
      <c r="B58" s="71"/>
      <c r="C58" s="100" t="s">
        <v>100</v>
      </c>
      <c r="D58" s="90"/>
      <c r="E58" s="90"/>
      <c r="F58" s="90"/>
      <c r="G58" s="90"/>
      <c r="H58" s="101"/>
      <c r="I58" s="101"/>
      <c r="J58" s="101"/>
      <c r="L58" s="100" t="s">
        <v>101</v>
      </c>
      <c r="M58" s="94">
        <f>最大高さ停止位置</f>
        <v>0</v>
      </c>
      <c r="N58" s="94">
        <f>最大高さ積載荷重</f>
        <v>0</v>
      </c>
      <c r="O58" s="96" t="s">
        <v>102</v>
      </c>
      <c r="P58" s="94">
        <f>最大高さ休止時間</f>
        <v>0</v>
      </c>
      <c r="Q58" s="101"/>
      <c r="R58" s="101"/>
      <c r="S58" s="101"/>
      <c r="T58" s="52"/>
      <c r="W58" s="44">
        <f>最低高さ停止位置</f>
        <v>0</v>
      </c>
      <c r="X58" s="44">
        <f>D60</f>
        <v>0</v>
      </c>
      <c r="Z58" s="44">
        <f>M58</f>
        <v>0</v>
      </c>
      <c r="AA58" s="44">
        <f>D1停止位置</f>
        <v>0</v>
      </c>
    </row>
    <row r="59" spans="2:27">
      <c r="B59" s="71"/>
      <c r="C59" s="101"/>
      <c r="D59" s="91"/>
      <c r="E59" s="118"/>
      <c r="F59" s="91"/>
      <c r="G59" s="91"/>
      <c r="H59" s="100" t="s">
        <v>103</v>
      </c>
      <c r="I59" s="94" t="str">
        <f>IF(X58=0,"",X58-W58)</f>
        <v/>
      </c>
      <c r="J59" s="90"/>
      <c r="L59" s="101"/>
      <c r="M59" s="95"/>
      <c r="N59" s="95"/>
      <c r="O59" s="97"/>
      <c r="P59" s="95"/>
      <c r="Q59" s="100" t="s">
        <v>104</v>
      </c>
      <c r="R59" s="94" t="str">
        <f>IF(AA58=0,"",Z58-AA58)</f>
        <v/>
      </c>
      <c r="S59" s="90"/>
      <c r="T59" s="52"/>
    </row>
    <row r="60" spans="2:27">
      <c r="B60" s="71"/>
      <c r="C60" s="100" t="s">
        <v>105</v>
      </c>
      <c r="D60" s="90"/>
      <c r="E60" s="90"/>
      <c r="F60" s="90"/>
      <c r="G60" s="90"/>
      <c r="H60" s="101"/>
      <c r="I60" s="95"/>
      <c r="J60" s="91"/>
      <c r="K60" s="77"/>
      <c r="L60" s="100" t="s">
        <v>106</v>
      </c>
      <c r="M60" s="90"/>
      <c r="N60" s="90"/>
      <c r="O60" s="90"/>
      <c r="P60" s="90"/>
      <c r="Q60" s="101"/>
      <c r="R60" s="95"/>
      <c r="S60" s="91"/>
      <c r="T60" s="52"/>
      <c r="W60" s="44">
        <f>MAX($D$58:D61)</f>
        <v>0</v>
      </c>
      <c r="X60" s="44">
        <f>D62</f>
        <v>0</v>
      </c>
      <c r="Z60" s="44">
        <f>MIN($M$58:M61)</f>
        <v>0</v>
      </c>
      <c r="AA60" s="44">
        <f>D2停止位置</f>
        <v>0</v>
      </c>
    </row>
    <row r="61" spans="2:27">
      <c r="B61" s="71"/>
      <c r="C61" s="101"/>
      <c r="D61" s="91"/>
      <c r="E61" s="91"/>
      <c r="F61" s="91"/>
      <c r="G61" s="91"/>
      <c r="H61" s="100" t="s">
        <v>107</v>
      </c>
      <c r="I61" s="94" t="str">
        <f t="shared" ref="I61:I65" si="0">IF(X60=0,"",X60-W60)</f>
        <v/>
      </c>
      <c r="J61" s="90"/>
      <c r="K61" s="78"/>
      <c r="L61" s="101"/>
      <c r="M61" s="91"/>
      <c r="N61" s="91"/>
      <c r="O61" s="91"/>
      <c r="P61" s="91"/>
      <c r="Q61" s="100" t="s">
        <v>108</v>
      </c>
      <c r="R61" s="94" t="str">
        <f t="shared" ref="R61" si="1">IF(AA60=0,"",Z60-AA60)</f>
        <v/>
      </c>
      <c r="S61" s="90"/>
      <c r="T61" s="52"/>
    </row>
    <row r="62" spans="2:27">
      <c r="B62" s="71"/>
      <c r="C62" s="100" t="s">
        <v>82</v>
      </c>
      <c r="D62" s="90"/>
      <c r="E62" s="90"/>
      <c r="F62" s="90"/>
      <c r="G62" s="90"/>
      <c r="H62" s="101"/>
      <c r="I62" s="95"/>
      <c r="J62" s="91"/>
      <c r="L62" s="100" t="s">
        <v>109</v>
      </c>
      <c r="M62" s="90"/>
      <c r="N62" s="90"/>
      <c r="O62" s="90"/>
      <c r="P62" s="90"/>
      <c r="Q62" s="101"/>
      <c r="R62" s="95"/>
      <c r="S62" s="91"/>
      <c r="T62" s="52"/>
      <c r="W62" s="44">
        <f>MAX($D$58:D63)</f>
        <v>0</v>
      </c>
      <c r="X62" s="44">
        <f>D64</f>
        <v>0</v>
      </c>
      <c r="Z62" s="44">
        <f>MIN($M$58:M63)</f>
        <v>0</v>
      </c>
      <c r="AA62" s="44">
        <f>D3停止位置</f>
        <v>0</v>
      </c>
    </row>
    <row r="63" spans="2:27">
      <c r="B63" s="71"/>
      <c r="C63" s="101"/>
      <c r="D63" s="91"/>
      <c r="E63" s="91"/>
      <c r="F63" s="91"/>
      <c r="G63" s="91"/>
      <c r="H63" s="100" t="s">
        <v>110</v>
      </c>
      <c r="I63" s="94" t="str">
        <f t="shared" si="0"/>
        <v/>
      </c>
      <c r="J63" s="90"/>
      <c r="L63" s="101"/>
      <c r="M63" s="91"/>
      <c r="N63" s="91"/>
      <c r="O63" s="91"/>
      <c r="P63" s="91"/>
      <c r="Q63" s="100" t="s">
        <v>111</v>
      </c>
      <c r="R63" s="94" t="str">
        <f t="shared" ref="R63" si="2">IF(AA62=0,"",Z62-AA62)</f>
        <v/>
      </c>
      <c r="S63" s="90"/>
      <c r="T63" s="52"/>
    </row>
    <row r="64" spans="2:27">
      <c r="B64" s="71"/>
      <c r="C64" s="100" t="s">
        <v>83</v>
      </c>
      <c r="D64" s="90"/>
      <c r="E64" s="90"/>
      <c r="F64" s="90"/>
      <c r="G64" s="90"/>
      <c r="H64" s="101"/>
      <c r="I64" s="95"/>
      <c r="J64" s="91"/>
      <c r="L64" s="100" t="s">
        <v>112</v>
      </c>
      <c r="M64" s="90"/>
      <c r="N64" s="90"/>
      <c r="O64" s="90"/>
      <c r="P64" s="90"/>
      <c r="Q64" s="101"/>
      <c r="R64" s="95"/>
      <c r="S64" s="91"/>
      <c r="T64" s="52"/>
      <c r="W64" s="44">
        <f>MAX($D$58:D65)</f>
        <v>0</v>
      </c>
      <c r="X64" s="44">
        <f>D66</f>
        <v>0</v>
      </c>
      <c r="Z64" s="44">
        <f>MIN($M$58:M65)</f>
        <v>0</v>
      </c>
      <c r="AA64" s="44">
        <f>D4停止位置</f>
        <v>0</v>
      </c>
    </row>
    <row r="65" spans="2:27">
      <c r="B65" s="71"/>
      <c r="C65" s="101"/>
      <c r="D65" s="91"/>
      <c r="E65" s="91"/>
      <c r="F65" s="91"/>
      <c r="G65" s="91"/>
      <c r="H65" s="100" t="s">
        <v>113</v>
      </c>
      <c r="I65" s="94" t="str">
        <f t="shared" si="0"/>
        <v/>
      </c>
      <c r="J65" s="90"/>
      <c r="L65" s="101"/>
      <c r="M65" s="91"/>
      <c r="N65" s="91"/>
      <c r="O65" s="91"/>
      <c r="P65" s="91"/>
      <c r="Q65" s="100" t="s">
        <v>114</v>
      </c>
      <c r="R65" s="94" t="str">
        <f t="shared" ref="R65" si="3">IF(AA64=0,"",Z64-AA64)</f>
        <v/>
      </c>
      <c r="S65" s="90"/>
      <c r="T65" s="52"/>
    </row>
    <row r="66" spans="2:27">
      <c r="B66" s="71"/>
      <c r="C66" s="100" t="s">
        <v>84</v>
      </c>
      <c r="D66" s="90"/>
      <c r="E66" s="90"/>
      <c r="F66" s="90"/>
      <c r="G66" s="90"/>
      <c r="H66" s="101"/>
      <c r="I66" s="95"/>
      <c r="J66" s="91"/>
      <c r="L66" s="100" t="s">
        <v>115</v>
      </c>
      <c r="M66" s="90"/>
      <c r="N66" s="90"/>
      <c r="O66" s="90"/>
      <c r="P66" s="90"/>
      <c r="Q66" s="101"/>
      <c r="R66" s="95"/>
      <c r="S66" s="91"/>
      <c r="T66" s="52"/>
      <c r="W66" s="44">
        <f>MAX($D$58:D67)</f>
        <v>0</v>
      </c>
      <c r="X66" s="44">
        <f>D68</f>
        <v>0</v>
      </c>
      <c r="Z66" s="44">
        <f>MIN($M$58:M67)</f>
        <v>0</v>
      </c>
      <c r="AA66" s="44">
        <f>D5停止位置</f>
        <v>0</v>
      </c>
    </row>
    <row r="67" spans="2:27">
      <c r="B67" s="71"/>
      <c r="C67" s="101"/>
      <c r="D67" s="91"/>
      <c r="E67" s="91"/>
      <c r="F67" s="91"/>
      <c r="G67" s="91"/>
      <c r="H67" s="100" t="s">
        <v>116</v>
      </c>
      <c r="I67" s="94" t="str">
        <f t="shared" ref="I67" si="4">IF(X66=0,"",X66-W66)</f>
        <v/>
      </c>
      <c r="J67" s="90"/>
      <c r="L67" s="101"/>
      <c r="M67" s="91"/>
      <c r="N67" s="91"/>
      <c r="O67" s="91"/>
      <c r="P67" s="91"/>
      <c r="Q67" s="100" t="s">
        <v>117</v>
      </c>
      <c r="R67" s="94" t="str">
        <f t="shared" ref="R67" si="5">IF(AA66=0,"",Z66-AA66)</f>
        <v/>
      </c>
      <c r="S67" s="90"/>
      <c r="T67" s="52"/>
    </row>
    <row r="68" spans="2:27">
      <c r="B68" s="71"/>
      <c r="C68" s="100" t="s">
        <v>85</v>
      </c>
      <c r="D68" s="90"/>
      <c r="E68" s="90"/>
      <c r="F68" s="90"/>
      <c r="G68" s="90"/>
      <c r="H68" s="101"/>
      <c r="I68" s="95"/>
      <c r="J68" s="91"/>
      <c r="L68" s="100" t="s">
        <v>118</v>
      </c>
      <c r="M68" s="90"/>
      <c r="N68" s="90"/>
      <c r="O68" s="90"/>
      <c r="P68" s="90"/>
      <c r="Q68" s="101"/>
      <c r="R68" s="95"/>
      <c r="S68" s="91"/>
      <c r="T68" s="52"/>
      <c r="W68" s="44">
        <f>MAX($D$58:D69)</f>
        <v>0</v>
      </c>
      <c r="X68" s="44">
        <f>D70</f>
        <v>0</v>
      </c>
      <c r="Z68" s="44">
        <f>MIN($M$58:M69)</f>
        <v>0</v>
      </c>
      <c r="AA68" s="44">
        <f>M70</f>
        <v>0</v>
      </c>
    </row>
    <row r="69" spans="2:27">
      <c r="B69" s="71"/>
      <c r="C69" s="101"/>
      <c r="D69" s="103"/>
      <c r="E69" s="91"/>
      <c r="F69" s="91"/>
      <c r="G69" s="91"/>
      <c r="H69" s="100" t="s">
        <v>128</v>
      </c>
      <c r="I69" s="94" t="str">
        <f>IF(X68=0,"",X68-W68)</f>
        <v/>
      </c>
      <c r="J69" s="90"/>
      <c r="L69" s="101"/>
      <c r="M69" s="91"/>
      <c r="N69" s="91"/>
      <c r="O69" s="91"/>
      <c r="P69" s="91"/>
      <c r="Q69" s="100" t="s">
        <v>129</v>
      </c>
      <c r="R69" s="94" t="str">
        <f t="shared" ref="R69" si="6">IF(AA68=0,"",Z68-AA68)</f>
        <v/>
      </c>
      <c r="S69" s="90"/>
      <c r="T69" s="52"/>
    </row>
    <row r="70" spans="2:27">
      <c r="B70" s="71"/>
      <c r="C70" s="100" t="s">
        <v>119</v>
      </c>
      <c r="D70" s="90"/>
      <c r="E70" s="90"/>
      <c r="F70" s="90"/>
      <c r="G70" s="90"/>
      <c r="H70" s="101"/>
      <c r="I70" s="95"/>
      <c r="J70" s="91"/>
      <c r="L70" s="100" t="s">
        <v>120</v>
      </c>
      <c r="M70" s="94">
        <f>最低高さ停止位置</f>
        <v>0</v>
      </c>
      <c r="N70" s="94">
        <f>最低高さ積載荷重</f>
        <v>0</v>
      </c>
      <c r="O70" s="96" t="s">
        <v>102</v>
      </c>
      <c r="P70" s="94">
        <f>最低高さ休止時間</f>
        <v>0</v>
      </c>
      <c r="Q70" s="101"/>
      <c r="R70" s="95"/>
      <c r="S70" s="91"/>
      <c r="T70" s="52"/>
    </row>
    <row r="71" spans="2:27">
      <c r="B71" s="71"/>
      <c r="C71" s="102"/>
      <c r="D71" s="103"/>
      <c r="E71" s="91"/>
      <c r="F71" s="91"/>
      <c r="G71" s="91"/>
      <c r="H71" s="79"/>
      <c r="I71" s="79"/>
      <c r="J71" s="79"/>
      <c r="L71" s="102"/>
      <c r="M71" s="95"/>
      <c r="N71" s="95"/>
      <c r="O71" s="97"/>
      <c r="P71" s="95"/>
      <c r="Q71" s="79"/>
      <c r="R71" s="79"/>
      <c r="S71" s="79"/>
      <c r="T71" s="52"/>
    </row>
    <row r="72" spans="2:27" ht="9.9499999999999993" customHeight="1">
      <c r="B72" s="71"/>
      <c r="T72" s="52"/>
    </row>
    <row r="73" spans="2:27">
      <c r="B73" s="71"/>
      <c r="D73" s="51" t="s">
        <v>37</v>
      </c>
      <c r="E73" s="89">
        <f>最大高さ停止位置-最低高さ停止位置</f>
        <v>0</v>
      </c>
      <c r="F73" s="44" t="s">
        <v>3</v>
      </c>
      <c r="J73" s="51" t="s">
        <v>121</v>
      </c>
      <c r="K73" s="89">
        <f>最低高さ休止時間+U1休止時間+U2休止時間+U3休止時間+U4休止時間+U5休止時間+最大高さ休止時間+最低_U1上昇時間+U1_U2上昇時間+U2_U3上昇時間+U3_U4上昇時間+U4_U5上昇時間+Un_最大上昇時間+D1休止時間+D2休止時間+D3休止時間+D4休止時間+D5休止時間+最大_D1下降時間+D1_D2下降時間+D2_D3下降時間+D3_D4下降時間+D4_D5下降時間+Dn_最低下降時間</f>
        <v>0</v>
      </c>
      <c r="L73" s="44" t="s">
        <v>38</v>
      </c>
      <c r="T73" s="52"/>
    </row>
    <row r="74" spans="2:27" ht="9.9499999999999993" customHeight="1">
      <c r="B74" s="71"/>
      <c r="T74" s="52"/>
    </row>
    <row r="75" spans="2:27">
      <c r="B75" s="70" t="s">
        <v>70</v>
      </c>
      <c r="C75" s="44" t="s">
        <v>20</v>
      </c>
      <c r="E75" s="41"/>
      <c r="F75" s="44" t="s">
        <v>125</v>
      </c>
      <c r="G75" s="72"/>
      <c r="H75" s="41"/>
      <c r="I75" s="44" t="s">
        <v>126</v>
      </c>
      <c r="J75" s="72"/>
      <c r="K75" s="41"/>
      <c r="L75" s="44" t="s">
        <v>22</v>
      </c>
      <c r="T75" s="52"/>
    </row>
    <row r="76" spans="2:27" ht="9.9499999999999993" customHeight="1">
      <c r="B76" s="71"/>
      <c r="T76" s="52"/>
    </row>
    <row r="77" spans="2:27">
      <c r="B77" s="70" t="s">
        <v>71</v>
      </c>
      <c r="C77" s="92" t="s">
        <v>146</v>
      </c>
      <c r="D77" s="93"/>
      <c r="E77" s="41"/>
      <c r="F77" s="44" t="s">
        <v>12</v>
      </c>
      <c r="T77" s="52"/>
    </row>
    <row r="78" spans="2:27" ht="9.9499999999999993" customHeight="1">
      <c r="B78" s="71"/>
      <c r="T78" s="52"/>
    </row>
    <row r="79" spans="2:27">
      <c r="B79" s="70" t="s">
        <v>72</v>
      </c>
      <c r="C79" s="44" t="s">
        <v>122</v>
      </c>
      <c r="G79" s="51" t="s">
        <v>123</v>
      </c>
      <c r="H79" s="41"/>
      <c r="I79" s="44" t="s">
        <v>3</v>
      </c>
      <c r="T79" s="52"/>
    </row>
    <row r="80" spans="2:27">
      <c r="B80" s="71"/>
      <c r="G80" s="51" t="s">
        <v>1</v>
      </c>
      <c r="H80" s="98"/>
      <c r="I80" s="99"/>
      <c r="J80" s="99"/>
      <c r="K80" s="99"/>
      <c r="N80" s="51" t="s">
        <v>2</v>
      </c>
      <c r="O80" s="98"/>
      <c r="P80" s="99"/>
      <c r="Q80" s="99"/>
      <c r="R80" s="99"/>
      <c r="S80" s="99"/>
      <c r="T80" s="52"/>
    </row>
    <row r="81" spans="2:20" ht="9.9499999999999993" customHeight="1">
      <c r="B81" s="71"/>
      <c r="T81" s="52"/>
    </row>
    <row r="82" spans="2:20">
      <c r="B82" s="70" t="s">
        <v>73</v>
      </c>
      <c r="C82" s="44" t="s">
        <v>0</v>
      </c>
      <c r="F82" s="108"/>
      <c r="G82" s="109"/>
      <c r="H82" s="109"/>
      <c r="I82" s="109"/>
      <c r="J82" s="109"/>
      <c r="K82" s="109"/>
      <c r="L82" s="113" t="s">
        <v>138</v>
      </c>
      <c r="M82" s="114"/>
      <c r="N82" s="114"/>
      <c r="O82" s="114"/>
      <c r="T82" s="52"/>
    </row>
    <row r="83" spans="2:20">
      <c r="B83" s="71"/>
      <c r="E83" s="51" t="s">
        <v>18</v>
      </c>
      <c r="F83" s="98"/>
      <c r="G83" s="99"/>
      <c r="H83" s="99"/>
      <c r="I83" s="99"/>
      <c r="J83" s="99"/>
      <c r="K83" s="99"/>
      <c r="T83" s="52"/>
    </row>
    <row r="84" spans="2:20" ht="9.9499999999999993" customHeight="1">
      <c r="B84" s="71"/>
      <c r="T84" s="52"/>
    </row>
    <row r="85" spans="2:20">
      <c r="B85" s="70" t="s">
        <v>74</v>
      </c>
      <c r="C85" s="44" t="s">
        <v>5</v>
      </c>
      <c r="F85" s="115"/>
      <c r="G85" s="116"/>
      <c r="H85" s="44" t="s">
        <v>59</v>
      </c>
      <c r="I85" s="115"/>
      <c r="J85" s="116"/>
      <c r="K85" s="44" t="s">
        <v>58</v>
      </c>
      <c r="T85" s="52"/>
    </row>
    <row r="86" spans="2:20" ht="9.9499999999999993" customHeight="1">
      <c r="B86" s="71"/>
      <c r="T86" s="52"/>
    </row>
    <row r="87" spans="2:20">
      <c r="B87" s="70" t="s">
        <v>75</v>
      </c>
      <c r="C87" s="44" t="s">
        <v>19</v>
      </c>
      <c r="F87" s="98"/>
      <c r="G87" s="99"/>
      <c r="H87" s="99"/>
      <c r="I87" s="99"/>
      <c r="J87" s="99"/>
      <c r="K87" s="99"/>
      <c r="L87" s="113" t="s">
        <v>139</v>
      </c>
      <c r="M87" s="114"/>
      <c r="N87" s="114"/>
      <c r="O87" s="114"/>
      <c r="T87" s="52"/>
    </row>
    <row r="88" spans="2:20">
      <c r="B88" s="70"/>
      <c r="C88" s="44" t="s">
        <v>124</v>
      </c>
      <c r="F88" s="98"/>
      <c r="G88" s="99"/>
      <c r="H88" s="99"/>
      <c r="I88" s="99"/>
      <c r="J88" s="99"/>
      <c r="K88" s="99"/>
      <c r="L88" s="113" t="s">
        <v>145</v>
      </c>
      <c r="M88" s="114"/>
      <c r="N88" s="114"/>
      <c r="O88" s="114"/>
      <c r="P88" s="114"/>
      <c r="Q88" s="114"/>
      <c r="R88" s="114"/>
      <c r="S88" s="114"/>
      <c r="T88" s="52"/>
    </row>
    <row r="89" spans="2:20" ht="9.9499999999999993" customHeight="1">
      <c r="B89" s="71"/>
      <c r="T89" s="52"/>
    </row>
    <row r="90" spans="2:20" ht="15.95" customHeight="1">
      <c r="B90" s="70" t="s">
        <v>76</v>
      </c>
      <c r="C90" s="44" t="s">
        <v>130</v>
      </c>
      <c r="F90" s="115"/>
      <c r="G90" s="116"/>
      <c r="H90" s="44" t="s">
        <v>60</v>
      </c>
      <c r="I90" s="113" t="s">
        <v>140</v>
      </c>
      <c r="J90" s="114"/>
      <c r="K90" s="114"/>
      <c r="L90" s="114"/>
      <c r="M90" s="114"/>
      <c r="N90" s="117"/>
      <c r="O90" s="117"/>
      <c r="T90" s="52"/>
    </row>
    <row r="91" spans="2:20" ht="9.9499999999999993" customHeight="1">
      <c r="B91" s="71"/>
      <c r="T91" s="52"/>
    </row>
    <row r="92" spans="2:20">
      <c r="B92" s="70" t="s">
        <v>77</v>
      </c>
      <c r="C92" s="44" t="s">
        <v>39</v>
      </c>
      <c r="F92" s="98"/>
      <c r="G92" s="99"/>
      <c r="H92" s="99"/>
      <c r="I92" s="99"/>
      <c r="J92" s="99"/>
      <c r="K92" s="99"/>
      <c r="L92" s="113" t="s">
        <v>141</v>
      </c>
      <c r="M92" s="114"/>
      <c r="N92" s="114"/>
      <c r="O92" s="114"/>
      <c r="P92" s="114"/>
      <c r="Q92" s="114"/>
      <c r="R92" s="114"/>
      <c r="S92" s="114"/>
      <c r="T92" s="52"/>
    </row>
    <row r="93" spans="2:20">
      <c r="B93" s="71"/>
      <c r="C93" s="80" t="s">
        <v>66</v>
      </c>
      <c r="D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1"/>
    </row>
    <row r="94" spans="2:20" ht="9.9499999999999993" customHeight="1">
      <c r="B94" s="71"/>
      <c r="T94" s="52"/>
    </row>
    <row r="95" spans="2:20">
      <c r="B95" s="70" t="s">
        <v>78</v>
      </c>
      <c r="C95" s="44" t="s">
        <v>40</v>
      </c>
      <c r="F95" s="108"/>
      <c r="G95" s="109"/>
      <c r="H95" s="109"/>
      <c r="I95" s="109"/>
      <c r="J95" s="109"/>
      <c r="K95" s="109"/>
      <c r="L95" s="113" t="s">
        <v>142</v>
      </c>
      <c r="M95" s="114"/>
      <c r="N95" s="114"/>
      <c r="O95" s="114"/>
      <c r="P95" s="114"/>
      <c r="Q95" s="114"/>
      <c r="R95" s="114"/>
      <c r="S95" s="114"/>
      <c r="T95" s="52"/>
    </row>
    <row r="96" spans="2:20" ht="9.9499999999999993" customHeight="1">
      <c r="B96" s="71"/>
      <c r="T96" s="52"/>
    </row>
    <row r="97" spans="2:20">
      <c r="B97" s="70" t="s">
        <v>131</v>
      </c>
      <c r="C97" s="44" t="s">
        <v>21</v>
      </c>
      <c r="E97" s="51" t="s">
        <v>63</v>
      </c>
      <c r="F97" s="108"/>
      <c r="G97" s="109"/>
      <c r="H97" s="109"/>
      <c r="I97" s="109"/>
      <c r="J97" s="109"/>
      <c r="K97" s="109"/>
      <c r="L97" s="113" t="s">
        <v>143</v>
      </c>
      <c r="M97" s="114"/>
      <c r="N97" s="114"/>
      <c r="O97" s="114"/>
      <c r="P97" s="114"/>
      <c r="Q97" s="114"/>
      <c r="R97" s="114"/>
      <c r="S97" s="114"/>
      <c r="T97" s="52"/>
    </row>
    <row r="98" spans="2:20">
      <c r="B98" s="71"/>
      <c r="E98" s="51" t="s">
        <v>61</v>
      </c>
      <c r="F98" s="108"/>
      <c r="G98" s="109"/>
      <c r="H98" s="109"/>
      <c r="I98" s="109"/>
      <c r="J98" s="109"/>
      <c r="K98" s="109"/>
      <c r="L98" s="113" t="s">
        <v>144</v>
      </c>
      <c r="M98" s="114"/>
      <c r="N98" s="114"/>
      <c r="O98" s="114"/>
      <c r="P98" s="114"/>
      <c r="Q98" s="114"/>
      <c r="R98" s="114"/>
      <c r="S98" s="114"/>
      <c r="T98" s="52"/>
    </row>
    <row r="99" spans="2:20" ht="17.25" thickBot="1">
      <c r="B99" s="82"/>
      <c r="C99" s="56"/>
      <c r="D99" s="56"/>
      <c r="E99" s="54" t="s">
        <v>62</v>
      </c>
      <c r="F99" s="104"/>
      <c r="G99" s="105"/>
      <c r="H99" s="105"/>
      <c r="I99" s="105"/>
      <c r="J99" s="105"/>
      <c r="K99" s="105"/>
      <c r="L99" s="56"/>
      <c r="M99" s="56"/>
      <c r="N99" s="56"/>
      <c r="O99" s="83"/>
      <c r="P99" s="56"/>
      <c r="Q99" s="56"/>
      <c r="R99" s="56"/>
      <c r="S99" s="56"/>
      <c r="T99" s="57"/>
    </row>
    <row r="100" spans="2:20" ht="9.9499999999999993" customHeight="1" thickBot="1">
      <c r="B100" s="84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85"/>
      <c r="O100" s="47"/>
      <c r="P100" s="47"/>
      <c r="Q100" s="47"/>
      <c r="R100" s="47"/>
      <c r="S100" s="47"/>
      <c r="T100" s="47"/>
    </row>
    <row r="101" spans="2:20" ht="19.5">
      <c r="B101" s="46" t="s">
        <v>24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85"/>
      <c r="O101" s="47"/>
      <c r="P101" s="47"/>
      <c r="Q101" s="47"/>
      <c r="R101" s="47"/>
      <c r="S101" s="47"/>
      <c r="T101" s="86"/>
    </row>
    <row r="102" spans="2:20">
      <c r="B102" s="50" t="s">
        <v>46</v>
      </c>
      <c r="T102" s="52"/>
    </row>
    <row r="103" spans="2:20">
      <c r="B103" s="71"/>
      <c r="C103" s="110"/>
      <c r="D103" s="111"/>
      <c r="E103" s="111"/>
      <c r="F103" s="111"/>
      <c r="G103" s="111"/>
      <c r="H103" s="111"/>
      <c r="I103" s="111"/>
      <c r="J103" s="111"/>
      <c r="K103" s="111"/>
      <c r="L103" s="112"/>
      <c r="M103" s="112"/>
      <c r="N103" s="112"/>
      <c r="O103" s="112"/>
      <c r="P103" s="112"/>
      <c r="Q103" s="112"/>
      <c r="R103" s="112"/>
      <c r="S103" s="112"/>
      <c r="T103" s="52"/>
    </row>
    <row r="104" spans="2:20">
      <c r="B104" s="7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2"/>
      <c r="M104" s="112"/>
      <c r="N104" s="112"/>
      <c r="O104" s="112"/>
      <c r="P104" s="112"/>
      <c r="Q104" s="112"/>
      <c r="R104" s="112"/>
      <c r="S104" s="112"/>
      <c r="T104" s="52"/>
    </row>
    <row r="105" spans="2:20">
      <c r="B105" s="7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2"/>
      <c r="M105" s="112"/>
      <c r="N105" s="112"/>
      <c r="O105" s="112"/>
      <c r="P105" s="112"/>
      <c r="Q105" s="112"/>
      <c r="R105" s="112"/>
      <c r="S105" s="112"/>
      <c r="T105" s="52"/>
    </row>
    <row r="106" spans="2:20">
      <c r="B106" s="7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2"/>
      <c r="M106" s="112"/>
      <c r="N106" s="112"/>
      <c r="O106" s="112"/>
      <c r="P106" s="112"/>
      <c r="Q106" s="112"/>
      <c r="R106" s="112"/>
      <c r="S106" s="112"/>
      <c r="T106" s="52"/>
    </row>
    <row r="107" spans="2:20">
      <c r="B107" s="7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2"/>
      <c r="M107" s="112"/>
      <c r="N107" s="112"/>
      <c r="O107" s="112"/>
      <c r="P107" s="112"/>
      <c r="Q107" s="112"/>
      <c r="R107" s="112"/>
      <c r="S107" s="112"/>
      <c r="T107" s="52"/>
    </row>
    <row r="108" spans="2:20">
      <c r="B108" s="7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2"/>
      <c r="M108" s="112"/>
      <c r="N108" s="112"/>
      <c r="O108" s="112"/>
      <c r="P108" s="112"/>
      <c r="Q108" s="112"/>
      <c r="R108" s="112"/>
      <c r="S108" s="112"/>
      <c r="T108" s="52"/>
    </row>
    <row r="109" spans="2:20">
      <c r="B109" s="71"/>
      <c r="C109" s="87"/>
      <c r="D109" s="87"/>
      <c r="E109" s="87"/>
      <c r="F109" s="87"/>
      <c r="G109" s="87"/>
      <c r="H109" s="87"/>
      <c r="I109" s="87"/>
      <c r="J109" s="87"/>
      <c r="K109" s="87"/>
      <c r="T109" s="52"/>
    </row>
    <row r="110" spans="2:20">
      <c r="B110" s="71" t="s">
        <v>64</v>
      </c>
      <c r="D110" s="44" t="s">
        <v>156</v>
      </c>
      <c r="I110" s="87"/>
      <c r="J110" s="87"/>
      <c r="K110" s="87"/>
      <c r="T110" s="52"/>
    </row>
    <row r="111" spans="2:20">
      <c r="B111" s="70" t="s">
        <v>67</v>
      </c>
      <c r="C111" s="106"/>
      <c r="D111" s="107"/>
      <c r="E111" s="107"/>
      <c r="F111" s="107"/>
      <c r="G111" s="107"/>
      <c r="H111" s="107"/>
      <c r="I111" s="87"/>
      <c r="J111" s="87"/>
      <c r="K111" s="87"/>
      <c r="T111" s="52"/>
    </row>
    <row r="112" spans="2:20">
      <c r="B112" s="70" t="s">
        <v>68</v>
      </c>
      <c r="C112" s="106"/>
      <c r="D112" s="107"/>
      <c r="E112" s="107"/>
      <c r="F112" s="107"/>
      <c r="G112" s="107"/>
      <c r="H112" s="107"/>
      <c r="I112" s="87"/>
      <c r="J112" s="87"/>
      <c r="K112" s="87"/>
      <c r="T112" s="52"/>
    </row>
    <row r="113" spans="1:20">
      <c r="B113" s="70" t="s">
        <v>69</v>
      </c>
      <c r="C113" s="106"/>
      <c r="D113" s="107"/>
      <c r="E113" s="107"/>
      <c r="F113" s="107"/>
      <c r="G113" s="107"/>
      <c r="H113" s="107"/>
      <c r="I113" s="87"/>
      <c r="J113" s="87"/>
      <c r="K113" s="87"/>
      <c r="T113" s="52"/>
    </row>
    <row r="114" spans="1:20" ht="9.9499999999999993" customHeight="1" thickBot="1">
      <c r="B114" s="82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7"/>
    </row>
    <row r="124" spans="1:20" s="43" customFormat="1">
      <c r="A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</row>
    <row r="125" spans="1:20" s="43" customFormat="1">
      <c r="A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</row>
  </sheetData>
  <sheetProtection algorithmName="SHA-512" hashValue="mBn4VFjTik3WAxg+cd+xuEN7m9ChqFqvVYXfi4VBMPmAPAs7DeeJvnLi9/rePgru/x8Yhzk4pM7w7icVBEVmFA==" saltValue="ld82pcyUQQZgiawKiIXm/Q==" spinCount="100000" sheet="1" objects="1" scenarios="1"/>
  <mergeCells count="166">
    <mergeCell ref="Q3:S3"/>
    <mergeCell ref="N4:S4"/>
    <mergeCell ref="Q6:S6"/>
    <mergeCell ref="O17:S17"/>
    <mergeCell ref="E19:F19"/>
    <mergeCell ref="L19:S19"/>
    <mergeCell ref="D4:G4"/>
    <mergeCell ref="D6:G6"/>
    <mergeCell ref="D8:G8"/>
    <mergeCell ref="I4:K4"/>
    <mergeCell ref="I6:N6"/>
    <mergeCell ref="I8:K8"/>
    <mergeCell ref="E11:I11"/>
    <mergeCell ref="E13:F13"/>
    <mergeCell ref="G15:I15"/>
    <mergeCell ref="G17:L17"/>
    <mergeCell ref="K37:N37"/>
    <mergeCell ref="E41:J41"/>
    <mergeCell ref="E20:F20"/>
    <mergeCell ref="K28:N28"/>
    <mergeCell ref="L20:T20"/>
    <mergeCell ref="O37:T37"/>
    <mergeCell ref="O35:T35"/>
    <mergeCell ref="K41:R41"/>
    <mergeCell ref="J57:J58"/>
    <mergeCell ref="Q57:Q58"/>
    <mergeCell ref="O58:O59"/>
    <mergeCell ref="P58:P59"/>
    <mergeCell ref="H59:H60"/>
    <mergeCell ref="I59:I60"/>
    <mergeCell ref="R57:R58"/>
    <mergeCell ref="K27:N27"/>
    <mergeCell ref="K31:N31"/>
    <mergeCell ref="K35:N35"/>
    <mergeCell ref="S57:S58"/>
    <mergeCell ref="R59:R60"/>
    <mergeCell ref="S59:S60"/>
    <mergeCell ref="C58:C59"/>
    <mergeCell ref="D58:D59"/>
    <mergeCell ref="E58:E59"/>
    <mergeCell ref="F58:F59"/>
    <mergeCell ref="G58:G59"/>
    <mergeCell ref="L58:L59"/>
    <mergeCell ref="M58:M59"/>
    <mergeCell ref="N58:N59"/>
    <mergeCell ref="Q59:Q60"/>
    <mergeCell ref="P60:P61"/>
    <mergeCell ref="H61:H62"/>
    <mergeCell ref="I61:I62"/>
    <mergeCell ref="J61:J62"/>
    <mergeCell ref="N62:N63"/>
    <mergeCell ref="O62:O63"/>
    <mergeCell ref="P62:P63"/>
    <mergeCell ref="J59:J60"/>
    <mergeCell ref="H57:H58"/>
    <mergeCell ref="I57:I58"/>
    <mergeCell ref="Q61:Q62"/>
    <mergeCell ref="R61:R62"/>
    <mergeCell ref="S61:S62"/>
    <mergeCell ref="C62:C63"/>
    <mergeCell ref="D62:D63"/>
    <mergeCell ref="E62:E63"/>
    <mergeCell ref="F62:F63"/>
    <mergeCell ref="G62:G63"/>
    <mergeCell ref="C60:C61"/>
    <mergeCell ref="D60:D61"/>
    <mergeCell ref="E60:E61"/>
    <mergeCell ref="F60:F61"/>
    <mergeCell ref="G60:G61"/>
    <mergeCell ref="L60:L61"/>
    <mergeCell ref="L62:L63"/>
    <mergeCell ref="M62:M63"/>
    <mergeCell ref="M60:M61"/>
    <mergeCell ref="N60:N61"/>
    <mergeCell ref="O60:O61"/>
    <mergeCell ref="Q63:Q64"/>
    <mergeCell ref="R63:R64"/>
    <mergeCell ref="S63:S64"/>
    <mergeCell ref="N64:N65"/>
    <mergeCell ref="O64:O65"/>
    <mergeCell ref="P64:P65"/>
    <mergeCell ref="C64:C65"/>
    <mergeCell ref="D64:D65"/>
    <mergeCell ref="E64:E65"/>
    <mergeCell ref="F64:F65"/>
    <mergeCell ref="G64:G65"/>
    <mergeCell ref="L64:L65"/>
    <mergeCell ref="H65:H66"/>
    <mergeCell ref="I65:I66"/>
    <mergeCell ref="J65:J66"/>
    <mergeCell ref="H63:H64"/>
    <mergeCell ref="I63:I64"/>
    <mergeCell ref="J63:J64"/>
    <mergeCell ref="C66:C67"/>
    <mergeCell ref="P66:P67"/>
    <mergeCell ref="H67:H68"/>
    <mergeCell ref="I67:I68"/>
    <mergeCell ref="Q65:Q66"/>
    <mergeCell ref="R65:R66"/>
    <mergeCell ref="L70:L71"/>
    <mergeCell ref="M70:M71"/>
    <mergeCell ref="D66:D67"/>
    <mergeCell ref="E66:E67"/>
    <mergeCell ref="F66:F67"/>
    <mergeCell ref="G66:G67"/>
    <mergeCell ref="L66:L67"/>
    <mergeCell ref="M66:M67"/>
    <mergeCell ref="J67:J68"/>
    <mergeCell ref="M64:M65"/>
    <mergeCell ref="C68:C69"/>
    <mergeCell ref="D68:D69"/>
    <mergeCell ref="E68:E69"/>
    <mergeCell ref="F68:F69"/>
    <mergeCell ref="G68:G69"/>
    <mergeCell ref="L68:L69"/>
    <mergeCell ref="M68:M69"/>
    <mergeCell ref="N66:N67"/>
    <mergeCell ref="O66:O67"/>
    <mergeCell ref="F99:K99"/>
    <mergeCell ref="C111:H111"/>
    <mergeCell ref="C112:H112"/>
    <mergeCell ref="C113:H113"/>
    <mergeCell ref="F82:K82"/>
    <mergeCell ref="F83:K83"/>
    <mergeCell ref="F87:K87"/>
    <mergeCell ref="F88:K88"/>
    <mergeCell ref="F92:K92"/>
    <mergeCell ref="F95:K95"/>
    <mergeCell ref="C103:S108"/>
    <mergeCell ref="L82:O82"/>
    <mergeCell ref="L87:O87"/>
    <mergeCell ref="F85:G85"/>
    <mergeCell ref="I85:J85"/>
    <mergeCell ref="F90:G90"/>
    <mergeCell ref="L95:S95"/>
    <mergeCell ref="L97:S97"/>
    <mergeCell ref="L98:S98"/>
    <mergeCell ref="L92:S92"/>
    <mergeCell ref="I90:O90"/>
    <mergeCell ref="L88:S88"/>
    <mergeCell ref="F97:K97"/>
    <mergeCell ref="F98:K98"/>
    <mergeCell ref="S65:S66"/>
    <mergeCell ref="C77:D77"/>
    <mergeCell ref="N70:N71"/>
    <mergeCell ref="O70:O71"/>
    <mergeCell ref="P70:P71"/>
    <mergeCell ref="H80:K80"/>
    <mergeCell ref="O80:S80"/>
    <mergeCell ref="I69:I70"/>
    <mergeCell ref="J69:J70"/>
    <mergeCell ref="Q69:Q70"/>
    <mergeCell ref="R69:R70"/>
    <mergeCell ref="S69:S70"/>
    <mergeCell ref="H69:H70"/>
    <mergeCell ref="N68:N69"/>
    <mergeCell ref="O68:O69"/>
    <mergeCell ref="P68:P69"/>
    <mergeCell ref="C70:C71"/>
    <mergeCell ref="D70:D71"/>
    <mergeCell ref="E70:E71"/>
    <mergeCell ref="F70:F71"/>
    <mergeCell ref="G70:G71"/>
    <mergeCell ref="Q67:Q68"/>
    <mergeCell ref="R67:R68"/>
    <mergeCell ref="S67:S68"/>
  </mergeCells>
  <phoneticPr fontId="1"/>
  <printOptions horizontalCentered="1"/>
  <pageMargins left="0.19685039370078741" right="0.19685039370078741" top="0.19685039370078741" bottom="0.19685039370078741" header="0.51181102362204722" footer="0.15748031496062992"/>
  <pageSetup paperSize="9" scale="75" fitToHeight="0" orientation="portrait" r:id="rId1"/>
  <headerFooter alignWithMargins="0"/>
  <ignoredErrors>
    <ignoredError sqref="W62 W6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437A-22A5-47CC-A024-5D4C0BE23A86}">
  <dimension ref="A1:AF125"/>
  <sheetViews>
    <sheetView showGridLines="0" showZeros="0" zoomScaleNormal="100" zoomScaleSheetLayoutView="100" workbookViewId="0">
      <selection activeCell="B2" sqref="B2"/>
    </sheetView>
  </sheetViews>
  <sheetFormatPr defaultColWidth="9" defaultRowHeight="16.5"/>
  <cols>
    <col min="1" max="1" width="2.125" style="6" customWidth="1"/>
    <col min="2" max="2" width="6.75" style="5" customWidth="1"/>
    <col min="3" max="19" width="6.75" style="6" customWidth="1"/>
    <col min="20" max="20" width="4.625" style="6" customWidth="1"/>
    <col min="21" max="22" width="9" style="6"/>
    <col min="23" max="24" width="0" style="44" hidden="1" customWidth="1"/>
    <col min="25" max="25" width="2.125" style="44" hidden="1" customWidth="1"/>
    <col min="26" max="27" width="0" style="44" hidden="1" customWidth="1"/>
    <col min="28" max="31" width="0" style="6" hidden="1" customWidth="1"/>
    <col min="32" max="16384" width="9" style="6"/>
  </cols>
  <sheetData>
    <row r="1" spans="2:20" ht="9.9499999999999993" customHeight="1"/>
    <row r="2" spans="2:20" ht="33.6" customHeight="1" thickBot="1">
      <c r="B2" s="7" t="s">
        <v>157</v>
      </c>
    </row>
    <row r="3" spans="2:20" ht="19.5">
      <c r="B3" s="8" t="s">
        <v>33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4" t="s">
        <v>32</v>
      </c>
      <c r="Q3" s="126"/>
      <c r="R3" s="136"/>
      <c r="S3" s="136"/>
      <c r="T3" s="10"/>
    </row>
    <row r="4" spans="2:20">
      <c r="B4" s="11"/>
      <c r="C4" s="12" t="s">
        <v>48</v>
      </c>
      <c r="D4" s="98"/>
      <c r="E4" s="132"/>
      <c r="F4" s="132"/>
      <c r="G4" s="132"/>
      <c r="H4" s="12" t="s">
        <v>6</v>
      </c>
      <c r="I4" s="98"/>
      <c r="J4" s="132"/>
      <c r="K4" s="132"/>
      <c r="M4" s="12" t="s">
        <v>8</v>
      </c>
      <c r="N4" s="98"/>
      <c r="O4" s="132"/>
      <c r="P4" s="132"/>
      <c r="Q4" s="132"/>
      <c r="R4" s="132"/>
      <c r="S4" s="132"/>
      <c r="T4" s="13"/>
    </row>
    <row r="5" spans="2:20" ht="9.9499999999999993" customHeight="1">
      <c r="B5" s="11"/>
      <c r="C5" s="12"/>
      <c r="G5" s="12"/>
      <c r="O5" s="12"/>
      <c r="T5" s="13"/>
    </row>
    <row r="6" spans="2:20">
      <c r="B6" s="11"/>
      <c r="C6" s="12" t="s">
        <v>47</v>
      </c>
      <c r="D6" s="98"/>
      <c r="E6" s="132"/>
      <c r="F6" s="132"/>
      <c r="G6" s="132"/>
      <c r="H6" s="12" t="s">
        <v>9</v>
      </c>
      <c r="I6" s="98"/>
      <c r="J6" s="132"/>
      <c r="K6" s="132"/>
      <c r="L6" s="132"/>
      <c r="M6" s="132"/>
      <c r="N6" s="132"/>
      <c r="P6" s="12" t="s">
        <v>7</v>
      </c>
      <c r="Q6" s="98"/>
      <c r="R6" s="132"/>
      <c r="S6" s="132"/>
      <c r="T6" s="13"/>
    </row>
    <row r="7" spans="2:20" ht="9.9499999999999993" customHeight="1">
      <c r="B7" s="11"/>
      <c r="C7" s="12"/>
      <c r="G7" s="12"/>
      <c r="O7" s="12"/>
      <c r="T7" s="13"/>
    </row>
    <row r="8" spans="2:20" ht="17.25" thickBot="1">
      <c r="B8" s="14"/>
      <c r="C8" s="1" t="s">
        <v>51</v>
      </c>
      <c r="D8" s="133"/>
      <c r="E8" s="135"/>
      <c r="F8" s="135"/>
      <c r="G8" s="135"/>
      <c r="H8" s="1" t="s">
        <v>52</v>
      </c>
      <c r="I8" s="133"/>
      <c r="J8" s="135"/>
      <c r="K8" s="135"/>
      <c r="L8" s="33"/>
      <c r="M8" s="33"/>
      <c r="N8" s="33"/>
      <c r="O8" s="15"/>
      <c r="P8" s="15"/>
      <c r="Q8" s="15"/>
      <c r="R8" s="15"/>
      <c r="S8" s="15"/>
      <c r="T8" s="16"/>
    </row>
    <row r="9" spans="2:20" ht="9.9499999999999993" customHeight="1" thickBot="1">
      <c r="N9" s="17"/>
    </row>
    <row r="10" spans="2:20" ht="19.5">
      <c r="B10" s="18" t="s">
        <v>31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32" t="s">
        <v>158</v>
      </c>
    </row>
    <row r="11" spans="2:20">
      <c r="B11" s="11"/>
      <c r="D11" s="12" t="s">
        <v>15</v>
      </c>
      <c r="E11" s="98"/>
      <c r="F11" s="132"/>
      <c r="G11" s="132"/>
      <c r="H11" s="132"/>
      <c r="I11" s="132"/>
      <c r="J11"/>
      <c r="K11"/>
      <c r="L11"/>
      <c r="N11" s="12" t="s">
        <v>49</v>
      </c>
      <c r="O11" s="42"/>
      <c r="P11" s="6" t="s">
        <v>14</v>
      </c>
      <c r="T11" s="13"/>
    </row>
    <row r="12" spans="2:20" ht="9.9499999999999993" customHeight="1">
      <c r="B12" s="11"/>
      <c r="D12" s="12"/>
      <c r="O12" s="5"/>
      <c r="Q12" s="12"/>
      <c r="T12" s="13"/>
    </row>
    <row r="13" spans="2:20">
      <c r="B13" s="11"/>
      <c r="D13" s="12" t="s">
        <v>4</v>
      </c>
      <c r="E13" s="98"/>
      <c r="F13" s="132"/>
      <c r="G13" s="6" t="s">
        <v>65</v>
      </c>
      <c r="T13" s="13"/>
    </row>
    <row r="14" spans="2:20" ht="9.9499999999999993" customHeight="1">
      <c r="B14" s="11"/>
      <c r="D14" s="12"/>
      <c r="T14" s="13"/>
    </row>
    <row r="15" spans="2:20">
      <c r="B15" s="11"/>
      <c r="D15" s="12" t="s">
        <v>30</v>
      </c>
      <c r="F15" s="12" t="s">
        <v>10</v>
      </c>
      <c r="G15" s="98"/>
      <c r="H15" s="132"/>
      <c r="I15" s="132"/>
      <c r="N15" s="12" t="s">
        <v>11</v>
      </c>
      <c r="O15" s="42"/>
      <c r="P15" s="6" t="s">
        <v>12</v>
      </c>
      <c r="Q15" s="42"/>
      <c r="R15" s="6" t="s">
        <v>13</v>
      </c>
      <c r="T15" s="13"/>
    </row>
    <row r="16" spans="2:20" ht="9.9499999999999993" customHeight="1">
      <c r="B16" s="11"/>
      <c r="D16" s="12"/>
      <c r="L16" s="12"/>
      <c r="T16" s="13"/>
    </row>
    <row r="17" spans="2:20">
      <c r="B17" s="11"/>
      <c r="D17" s="12" t="s">
        <v>29</v>
      </c>
      <c r="F17" s="12" t="s">
        <v>23</v>
      </c>
      <c r="G17" s="98"/>
      <c r="H17" s="132"/>
      <c r="I17" s="132"/>
      <c r="J17" s="132"/>
      <c r="K17" s="132"/>
      <c r="L17" s="132"/>
      <c r="N17" s="12" t="s">
        <v>28</v>
      </c>
      <c r="O17" s="98"/>
      <c r="P17" s="132"/>
      <c r="Q17" s="132"/>
      <c r="R17" s="132"/>
      <c r="S17" s="132"/>
      <c r="T17" s="13"/>
    </row>
    <row r="18" spans="2:20">
      <c r="B18" s="11"/>
      <c r="D18" s="12"/>
      <c r="E18" s="6" t="s">
        <v>42</v>
      </c>
      <c r="T18" s="13"/>
    </row>
    <row r="19" spans="2:20">
      <c r="B19" s="11"/>
      <c r="C19"/>
      <c r="D19" s="12" t="s">
        <v>27</v>
      </c>
      <c r="E19" s="108"/>
      <c r="F19" s="137"/>
      <c r="I19" s="34"/>
      <c r="J19" s="34"/>
      <c r="K19" s="34" t="s">
        <v>50</v>
      </c>
      <c r="L19" s="98"/>
      <c r="M19" s="132"/>
      <c r="N19" s="132"/>
      <c r="O19" s="132"/>
      <c r="P19" s="132"/>
      <c r="Q19" s="132"/>
      <c r="R19" s="132"/>
      <c r="S19" s="132"/>
      <c r="T19" s="13"/>
    </row>
    <row r="20" spans="2:20" ht="17.25" thickBot="1">
      <c r="B20" s="14"/>
      <c r="C20" s="33"/>
      <c r="D20" s="1"/>
      <c r="E20" s="138"/>
      <c r="F20" s="139"/>
      <c r="G20" s="15"/>
      <c r="H20" s="15"/>
      <c r="I20" s="35"/>
      <c r="J20" s="35"/>
      <c r="K20" s="35"/>
      <c r="L20" s="140" t="s">
        <v>133</v>
      </c>
      <c r="M20" s="141"/>
      <c r="N20" s="141"/>
      <c r="O20" s="141"/>
      <c r="P20" s="141"/>
      <c r="Q20" s="141"/>
      <c r="R20" s="141"/>
      <c r="S20" s="141"/>
      <c r="T20" s="142"/>
    </row>
    <row r="21" spans="2:20" ht="9.9499999999999993" customHeight="1" thickBot="1">
      <c r="N21" s="17"/>
    </row>
    <row r="22" spans="2:20" ht="19.5">
      <c r="B22" s="18" t="s">
        <v>26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32" t="s">
        <v>158</v>
      </c>
    </row>
    <row r="23" spans="2:20">
      <c r="B23" s="2" t="s">
        <v>67</v>
      </c>
      <c r="C23" s="6" t="s">
        <v>43</v>
      </c>
      <c r="H23" s="6" t="s">
        <v>54</v>
      </c>
      <c r="K23" s="12" t="s">
        <v>35</v>
      </c>
      <c r="L23" s="42"/>
      <c r="M23" s="6" t="s">
        <v>41</v>
      </c>
      <c r="O23" s="12" t="s">
        <v>36</v>
      </c>
      <c r="P23" s="42"/>
      <c r="Q23" s="6" t="s">
        <v>3</v>
      </c>
      <c r="T23" s="13"/>
    </row>
    <row r="24" spans="2:20">
      <c r="B24" s="20"/>
      <c r="L24" s="12" t="s">
        <v>148</v>
      </c>
      <c r="M24" s="42"/>
      <c r="N24" s="6" t="s">
        <v>149</v>
      </c>
      <c r="T24" s="13"/>
    </row>
    <row r="25" spans="2:20" ht="9.9499999999999993" customHeight="1">
      <c r="B25" s="20"/>
      <c r="T25" s="13"/>
    </row>
    <row r="26" spans="2:20">
      <c r="B26" s="20"/>
      <c r="H26" s="6" t="s">
        <v>55</v>
      </c>
      <c r="T26" s="13"/>
    </row>
    <row r="27" spans="2:20">
      <c r="B27" s="20"/>
      <c r="J27" s="12" t="s">
        <v>53</v>
      </c>
      <c r="K27" s="98"/>
      <c r="L27" s="132"/>
      <c r="M27" s="132"/>
      <c r="N27" s="132"/>
      <c r="O27" s="143" t="s">
        <v>134</v>
      </c>
      <c r="P27" s="144"/>
      <c r="Q27" s="144"/>
      <c r="R27" s="144"/>
      <c r="T27" s="13"/>
    </row>
    <row r="28" spans="2:20">
      <c r="B28" s="20"/>
      <c r="J28" s="12"/>
      <c r="K28" s="36"/>
      <c r="L28" s="37"/>
      <c r="M28" s="37"/>
      <c r="N28" s="37"/>
      <c r="O28" s="12" t="s">
        <v>150</v>
      </c>
      <c r="P28" s="42"/>
      <c r="Q28" s="6" t="s">
        <v>80</v>
      </c>
      <c r="T28" s="13"/>
    </row>
    <row r="29" spans="2:20" ht="9.9499999999999993" customHeight="1">
      <c r="B29" s="20"/>
      <c r="T29" s="13"/>
    </row>
    <row r="30" spans="2:20">
      <c r="B30" s="20"/>
      <c r="J30" s="12" t="s">
        <v>79</v>
      </c>
      <c r="K30" s="42"/>
      <c r="L30" s="6" t="s">
        <v>87</v>
      </c>
      <c r="M30" s="12" t="s">
        <v>88</v>
      </c>
      <c r="N30" s="42"/>
      <c r="O30" s="21" t="s">
        <v>25</v>
      </c>
      <c r="P30" s="88">
        <f>移動積載物質量_ME*移動積載物個数_ME</f>
        <v>0</v>
      </c>
      <c r="Q30" s="6" t="s">
        <v>81</v>
      </c>
      <c r="T30" s="13"/>
    </row>
    <row r="31" spans="2:20" ht="9.9499999999999993" customHeight="1">
      <c r="B31" s="20"/>
      <c r="T31" s="13"/>
    </row>
    <row r="32" spans="2:20">
      <c r="B32" s="20"/>
      <c r="J32" s="12" t="s">
        <v>34</v>
      </c>
      <c r="K32" s="98"/>
      <c r="L32" s="132"/>
      <c r="M32" s="132"/>
      <c r="N32" s="132"/>
      <c r="T32" s="13"/>
    </row>
    <row r="33" spans="2:20" ht="9.9499999999999993" customHeight="1">
      <c r="B33" s="20"/>
      <c r="T33" s="13"/>
    </row>
    <row r="34" spans="2:20">
      <c r="B34" s="20"/>
      <c r="O34" s="12" t="s">
        <v>86</v>
      </c>
      <c r="P34" s="88">
        <f>テーブルを含む質量_ME+移動積載物合計質量_ME</f>
        <v>0</v>
      </c>
      <c r="Q34" s="6" t="s">
        <v>16</v>
      </c>
      <c r="T34" s="13"/>
    </row>
    <row r="35" spans="2:20" ht="9.9499999999999993" customHeight="1">
      <c r="B35" s="20"/>
      <c r="T35" s="13"/>
    </row>
    <row r="36" spans="2:20">
      <c r="B36" s="20"/>
      <c r="H36" s="6" t="s">
        <v>56</v>
      </c>
      <c r="K36" s="38" t="s">
        <v>151</v>
      </c>
      <c r="L36" s="42"/>
      <c r="M36" s="6" t="s">
        <v>3</v>
      </c>
      <c r="N36" s="38" t="s">
        <v>152</v>
      </c>
      <c r="O36" s="42"/>
      <c r="P36" s="6" t="s">
        <v>3</v>
      </c>
      <c r="T36" s="13"/>
    </row>
    <row r="37" spans="2:20" ht="9.9499999999999993" customHeight="1">
      <c r="B37" s="20"/>
      <c r="T37" s="13"/>
    </row>
    <row r="38" spans="2:20">
      <c r="B38" s="20"/>
      <c r="H38" s="6" t="s">
        <v>57</v>
      </c>
      <c r="K38" s="98"/>
      <c r="L38" s="132"/>
      <c r="M38" s="132"/>
      <c r="N38" s="132"/>
      <c r="O38" s="143" t="s">
        <v>153</v>
      </c>
      <c r="P38" s="144"/>
      <c r="Q38" s="144"/>
      <c r="R38" s="144"/>
      <c r="S38" s="151"/>
      <c r="T38" s="152"/>
    </row>
    <row r="39" spans="2:20" ht="9.9499999999999993" customHeight="1">
      <c r="B39" s="20"/>
      <c r="H39"/>
      <c r="I39"/>
      <c r="J39"/>
      <c r="K39"/>
      <c r="L39"/>
      <c r="M39"/>
      <c r="N39"/>
      <c r="T39" s="13"/>
    </row>
    <row r="40" spans="2:20">
      <c r="B40" s="20"/>
      <c r="H40" s="6" t="s">
        <v>127</v>
      </c>
      <c r="K40" s="42"/>
      <c r="L40" s="6" t="s">
        <v>14</v>
      </c>
      <c r="T40" s="13"/>
    </row>
    <row r="41" spans="2:20" ht="9.9499999999999993" customHeight="1">
      <c r="B41" s="20"/>
      <c r="T41" s="13"/>
    </row>
    <row r="42" spans="2:20">
      <c r="B42" s="2" t="s">
        <v>68</v>
      </c>
      <c r="C42" s="6" t="s">
        <v>17</v>
      </c>
      <c r="E42" s="98"/>
      <c r="F42" s="132"/>
      <c r="G42" s="132"/>
      <c r="H42" s="132"/>
      <c r="I42" s="132"/>
      <c r="J42" s="132"/>
      <c r="K42" s="143" t="s">
        <v>137</v>
      </c>
      <c r="L42" s="144"/>
      <c r="M42" s="144"/>
      <c r="N42" s="144"/>
      <c r="O42" s="151"/>
      <c r="P42" s="151"/>
      <c r="Q42" s="151"/>
      <c r="R42" s="151"/>
      <c r="T42" s="13"/>
    </row>
    <row r="43" spans="2:20" ht="9.9499999999999993" customHeight="1">
      <c r="B43" s="20"/>
      <c r="T43" s="13"/>
    </row>
    <row r="44" spans="2:20">
      <c r="B44" s="2" t="s">
        <v>69</v>
      </c>
      <c r="C44" s="6" t="s">
        <v>45</v>
      </c>
      <c r="T44" s="13"/>
    </row>
    <row r="45" spans="2:20">
      <c r="B45" s="20"/>
      <c r="D45" s="12"/>
      <c r="J45" s="12"/>
      <c r="T45" s="13"/>
    </row>
    <row r="46" spans="2:20">
      <c r="B46" s="20"/>
      <c r="D46" s="12"/>
      <c r="J46" s="12"/>
      <c r="T46" s="13"/>
    </row>
    <row r="47" spans="2:20">
      <c r="B47" s="20"/>
      <c r="D47" s="12"/>
      <c r="J47" s="12"/>
      <c r="T47" s="13"/>
    </row>
    <row r="48" spans="2:20">
      <c r="B48" s="20"/>
      <c r="D48" s="12"/>
      <c r="J48" s="12"/>
      <c r="T48" s="13"/>
    </row>
    <row r="49" spans="2:32">
      <c r="B49" s="20"/>
      <c r="D49" s="12"/>
      <c r="J49" s="12"/>
      <c r="T49" s="13"/>
    </row>
    <row r="50" spans="2:32">
      <c r="B50" s="20"/>
      <c r="D50" s="12"/>
      <c r="J50" s="12"/>
      <c r="T50" s="13"/>
    </row>
    <row r="51" spans="2:32">
      <c r="B51" s="20"/>
      <c r="D51" s="12"/>
      <c r="J51" s="12"/>
      <c r="T51" s="13"/>
    </row>
    <row r="52" spans="2:32">
      <c r="B52" s="20"/>
      <c r="D52" s="12"/>
      <c r="J52" s="12"/>
      <c r="T52" s="13"/>
    </row>
    <row r="53" spans="2:32">
      <c r="B53" s="20"/>
      <c r="D53" s="12"/>
      <c r="J53" s="12"/>
      <c r="T53" s="13"/>
    </row>
    <row r="54" spans="2:32">
      <c r="B54" s="20"/>
      <c r="D54" s="12"/>
      <c r="J54" s="12"/>
      <c r="T54" s="13"/>
    </row>
    <row r="55" spans="2:32" ht="10.5" customHeight="1">
      <c r="B55" s="20"/>
      <c r="D55" s="12"/>
      <c r="J55" s="12"/>
      <c r="T55" s="13"/>
    </row>
    <row r="56" spans="2:32">
      <c r="B56" s="20"/>
      <c r="C56" s="153" t="s">
        <v>89</v>
      </c>
      <c r="D56" s="154"/>
      <c r="E56" s="154"/>
      <c r="F56" s="154"/>
      <c r="G56" s="154"/>
      <c r="H56" s="154"/>
      <c r="I56" s="154"/>
      <c r="J56" s="155"/>
      <c r="L56" s="153" t="s">
        <v>90</v>
      </c>
      <c r="M56" s="154"/>
      <c r="N56" s="154"/>
      <c r="O56" s="154"/>
      <c r="P56" s="154"/>
      <c r="Q56" s="154"/>
      <c r="R56" s="154"/>
      <c r="S56" s="155"/>
      <c r="T56" s="13"/>
    </row>
    <row r="57" spans="2:32" ht="49.5">
      <c r="B57" s="20"/>
      <c r="C57" s="22" t="s">
        <v>91</v>
      </c>
      <c r="D57" s="22" t="s">
        <v>92</v>
      </c>
      <c r="E57" s="22" t="s">
        <v>93</v>
      </c>
      <c r="F57" s="22" t="s">
        <v>94</v>
      </c>
      <c r="G57" s="22" t="s">
        <v>95</v>
      </c>
      <c r="H57" s="145" t="s">
        <v>91</v>
      </c>
      <c r="I57" s="145" t="s">
        <v>96</v>
      </c>
      <c r="J57" s="145" t="s">
        <v>97</v>
      </c>
      <c r="L57" s="22" t="s">
        <v>91</v>
      </c>
      <c r="M57" s="22" t="s">
        <v>92</v>
      </c>
      <c r="N57" s="22" t="s">
        <v>93</v>
      </c>
      <c r="O57" s="22" t="s">
        <v>94</v>
      </c>
      <c r="P57" s="22" t="s">
        <v>95</v>
      </c>
      <c r="Q57" s="145" t="s">
        <v>91</v>
      </c>
      <c r="R57" s="145" t="s">
        <v>98</v>
      </c>
      <c r="S57" s="145" t="s">
        <v>99</v>
      </c>
      <c r="T57" s="13"/>
    </row>
    <row r="58" spans="2:32">
      <c r="B58" s="20"/>
      <c r="C58" s="145" t="s">
        <v>100</v>
      </c>
      <c r="D58" s="157"/>
      <c r="E58" s="157"/>
      <c r="F58" s="157"/>
      <c r="G58" s="157"/>
      <c r="H58" s="146"/>
      <c r="I58" s="146"/>
      <c r="J58" s="146"/>
      <c r="L58" s="145" t="s">
        <v>101</v>
      </c>
      <c r="M58" s="147">
        <f>最大高さ停止位置</f>
        <v>0</v>
      </c>
      <c r="N58" s="147">
        <f>最大高さ積載荷重</f>
        <v>0</v>
      </c>
      <c r="O58" s="149" t="s">
        <v>102</v>
      </c>
      <c r="P58" s="147">
        <f>最大高さ休止時間</f>
        <v>0</v>
      </c>
      <c r="Q58" s="146"/>
      <c r="R58" s="146"/>
      <c r="S58" s="146"/>
      <c r="T58" s="13"/>
      <c r="W58" s="44">
        <f>最低高さ停止位置</f>
        <v>0</v>
      </c>
      <c r="X58" s="44">
        <f>D60</f>
        <v>0</v>
      </c>
      <c r="Z58" s="44">
        <f>M58</f>
        <v>0</v>
      </c>
      <c r="AA58" s="44">
        <f>D1停止位置</f>
        <v>0</v>
      </c>
      <c r="AB58" s="44"/>
      <c r="AC58" s="44"/>
      <c r="AD58" s="44"/>
      <c r="AE58" s="44"/>
      <c r="AF58" s="44"/>
    </row>
    <row r="59" spans="2:32">
      <c r="B59" s="20"/>
      <c r="C59" s="146"/>
      <c r="D59" s="158"/>
      <c r="E59" s="159"/>
      <c r="F59" s="158"/>
      <c r="G59" s="158"/>
      <c r="H59" s="145" t="s">
        <v>103</v>
      </c>
      <c r="I59" s="147" t="str">
        <f>IF(X58=0,"",X58-W58)</f>
        <v/>
      </c>
      <c r="J59" s="157"/>
      <c r="L59" s="146"/>
      <c r="M59" s="148"/>
      <c r="N59" s="148"/>
      <c r="O59" s="150"/>
      <c r="P59" s="148"/>
      <c r="Q59" s="145" t="s">
        <v>104</v>
      </c>
      <c r="R59" s="147" t="str">
        <f>IF(AA58=0,"",Z58-AA58)</f>
        <v/>
      </c>
      <c r="S59" s="157"/>
      <c r="T59" s="13"/>
      <c r="AB59" s="44"/>
      <c r="AC59" s="44"/>
      <c r="AD59" s="44"/>
      <c r="AE59" s="44"/>
      <c r="AF59" s="44"/>
    </row>
    <row r="60" spans="2:32">
      <c r="B60" s="20"/>
      <c r="C60" s="145" t="s">
        <v>105</v>
      </c>
      <c r="D60" s="157"/>
      <c r="E60" s="157"/>
      <c r="F60" s="157"/>
      <c r="G60" s="157"/>
      <c r="H60" s="146"/>
      <c r="I60" s="156"/>
      <c r="J60" s="158"/>
      <c r="K60" s="23"/>
      <c r="L60" s="145" t="s">
        <v>106</v>
      </c>
      <c r="M60" s="157"/>
      <c r="N60" s="157"/>
      <c r="O60" s="157"/>
      <c r="P60" s="157"/>
      <c r="Q60" s="146"/>
      <c r="R60" s="156"/>
      <c r="S60" s="158"/>
      <c r="T60" s="13"/>
      <c r="W60" s="44">
        <f>MAX($D$58:D61)</f>
        <v>0</v>
      </c>
      <c r="X60" s="44">
        <f>D62</f>
        <v>0</v>
      </c>
      <c r="Z60" s="44">
        <f>MIN($M$58:M61)</f>
        <v>0</v>
      </c>
      <c r="AA60" s="44">
        <f>D2停止位置</f>
        <v>0</v>
      </c>
      <c r="AB60" s="44"/>
      <c r="AC60" s="44"/>
      <c r="AD60" s="44"/>
      <c r="AE60" s="44"/>
      <c r="AF60" s="44"/>
    </row>
    <row r="61" spans="2:32">
      <c r="B61" s="20"/>
      <c r="C61" s="146"/>
      <c r="D61" s="158"/>
      <c r="E61" s="158"/>
      <c r="F61" s="158"/>
      <c r="G61" s="158"/>
      <c r="H61" s="145" t="s">
        <v>107</v>
      </c>
      <c r="I61" s="147" t="str">
        <f t="shared" ref="I61:I65" si="0">IF(X60=0,"",X60-W60)</f>
        <v/>
      </c>
      <c r="J61" s="157"/>
      <c r="K61" s="24"/>
      <c r="L61" s="146"/>
      <c r="M61" s="158"/>
      <c r="N61" s="158"/>
      <c r="O61" s="158"/>
      <c r="P61" s="158"/>
      <c r="Q61" s="145" t="s">
        <v>108</v>
      </c>
      <c r="R61" s="147" t="str">
        <f t="shared" ref="R61" si="1">IF(AA60=0,"",Z60-AA60)</f>
        <v/>
      </c>
      <c r="S61" s="157"/>
      <c r="T61" s="13"/>
      <c r="AB61" s="44"/>
      <c r="AC61" s="44"/>
      <c r="AD61" s="44"/>
      <c r="AE61" s="44"/>
      <c r="AF61" s="44"/>
    </row>
    <row r="62" spans="2:32">
      <c r="B62" s="20"/>
      <c r="C62" s="145" t="s">
        <v>82</v>
      </c>
      <c r="D62" s="157"/>
      <c r="E62" s="157"/>
      <c r="F62" s="157"/>
      <c r="G62" s="157"/>
      <c r="H62" s="146"/>
      <c r="I62" s="156"/>
      <c r="J62" s="158"/>
      <c r="L62" s="145" t="s">
        <v>109</v>
      </c>
      <c r="M62" s="157"/>
      <c r="N62" s="157"/>
      <c r="O62" s="157"/>
      <c r="P62" s="157"/>
      <c r="Q62" s="146"/>
      <c r="R62" s="156"/>
      <c r="S62" s="158"/>
      <c r="T62" s="13"/>
      <c r="W62" s="44">
        <f>MAX($D$58:D63)</f>
        <v>0</v>
      </c>
      <c r="X62" s="44">
        <f>D64</f>
        <v>0</v>
      </c>
      <c r="Z62" s="44">
        <f>MIN($M$58:M63)</f>
        <v>0</v>
      </c>
      <c r="AA62" s="44">
        <f>D3停止位置</f>
        <v>0</v>
      </c>
      <c r="AB62" s="44"/>
      <c r="AC62" s="44"/>
      <c r="AD62" s="44"/>
      <c r="AE62" s="44"/>
      <c r="AF62" s="44"/>
    </row>
    <row r="63" spans="2:32">
      <c r="B63" s="20"/>
      <c r="C63" s="146"/>
      <c r="D63" s="158"/>
      <c r="E63" s="158"/>
      <c r="F63" s="158"/>
      <c r="G63" s="158"/>
      <c r="H63" s="145" t="s">
        <v>110</v>
      </c>
      <c r="I63" s="147" t="str">
        <f t="shared" si="0"/>
        <v/>
      </c>
      <c r="J63" s="157"/>
      <c r="L63" s="146"/>
      <c r="M63" s="158"/>
      <c r="N63" s="158"/>
      <c r="O63" s="158"/>
      <c r="P63" s="158"/>
      <c r="Q63" s="145" t="s">
        <v>111</v>
      </c>
      <c r="R63" s="147" t="str">
        <f t="shared" ref="R63" si="2">IF(AA62=0,"",Z62-AA62)</f>
        <v/>
      </c>
      <c r="S63" s="157"/>
      <c r="T63" s="13"/>
      <c r="AB63" s="44"/>
      <c r="AC63" s="44"/>
      <c r="AD63" s="44"/>
      <c r="AE63" s="44"/>
      <c r="AF63" s="44"/>
    </row>
    <row r="64" spans="2:32">
      <c r="B64" s="20"/>
      <c r="C64" s="145" t="s">
        <v>83</v>
      </c>
      <c r="D64" s="157"/>
      <c r="E64" s="157"/>
      <c r="F64" s="157"/>
      <c r="G64" s="157"/>
      <c r="H64" s="146"/>
      <c r="I64" s="156"/>
      <c r="J64" s="158"/>
      <c r="L64" s="145" t="s">
        <v>112</v>
      </c>
      <c r="M64" s="157"/>
      <c r="N64" s="157"/>
      <c r="O64" s="157"/>
      <c r="P64" s="157"/>
      <c r="Q64" s="146"/>
      <c r="R64" s="156"/>
      <c r="S64" s="158"/>
      <c r="T64" s="13"/>
      <c r="W64" s="44">
        <f>MAX($D$58:D65)</f>
        <v>0</v>
      </c>
      <c r="X64" s="44">
        <f>D66</f>
        <v>0</v>
      </c>
      <c r="Z64" s="44">
        <f>MIN($M$58:M65)</f>
        <v>0</v>
      </c>
      <c r="AA64" s="44">
        <f>D4停止位置</f>
        <v>0</v>
      </c>
      <c r="AB64" s="44"/>
      <c r="AC64" s="44"/>
      <c r="AD64" s="44"/>
      <c r="AE64" s="44"/>
      <c r="AF64" s="44"/>
    </row>
    <row r="65" spans="2:32">
      <c r="B65" s="20"/>
      <c r="C65" s="146"/>
      <c r="D65" s="158"/>
      <c r="E65" s="158"/>
      <c r="F65" s="158"/>
      <c r="G65" s="158"/>
      <c r="H65" s="145" t="s">
        <v>113</v>
      </c>
      <c r="I65" s="147" t="str">
        <f t="shared" si="0"/>
        <v/>
      </c>
      <c r="J65" s="157"/>
      <c r="L65" s="146"/>
      <c r="M65" s="158"/>
      <c r="N65" s="158"/>
      <c r="O65" s="158"/>
      <c r="P65" s="158"/>
      <c r="Q65" s="145" t="s">
        <v>114</v>
      </c>
      <c r="R65" s="147" t="str">
        <f t="shared" ref="R65" si="3">IF(AA64=0,"",Z64-AA64)</f>
        <v/>
      </c>
      <c r="S65" s="157"/>
      <c r="T65" s="13"/>
      <c r="AB65" s="44"/>
      <c r="AC65" s="44"/>
      <c r="AD65" s="44"/>
      <c r="AE65" s="44"/>
      <c r="AF65" s="44"/>
    </row>
    <row r="66" spans="2:32">
      <c r="B66" s="20"/>
      <c r="C66" s="145" t="s">
        <v>84</v>
      </c>
      <c r="D66" s="157"/>
      <c r="E66" s="157"/>
      <c r="F66" s="157"/>
      <c r="G66" s="157"/>
      <c r="H66" s="146"/>
      <c r="I66" s="156"/>
      <c r="J66" s="158"/>
      <c r="L66" s="145" t="s">
        <v>115</v>
      </c>
      <c r="M66" s="157"/>
      <c r="N66" s="157"/>
      <c r="O66" s="157"/>
      <c r="P66" s="157"/>
      <c r="Q66" s="146"/>
      <c r="R66" s="156"/>
      <c r="S66" s="158"/>
      <c r="T66" s="13"/>
      <c r="W66" s="44">
        <f>MAX($D$58:D67)</f>
        <v>0</v>
      </c>
      <c r="X66" s="44">
        <f>D68</f>
        <v>0</v>
      </c>
      <c r="Z66" s="44">
        <f>MIN($M$58:M67)</f>
        <v>0</v>
      </c>
      <c r="AA66" s="44">
        <f>D5停止位置</f>
        <v>0</v>
      </c>
      <c r="AB66" s="44"/>
      <c r="AC66" s="44"/>
      <c r="AD66" s="44"/>
      <c r="AE66" s="44"/>
      <c r="AF66" s="44"/>
    </row>
    <row r="67" spans="2:32">
      <c r="B67" s="20"/>
      <c r="C67" s="146"/>
      <c r="D67" s="158"/>
      <c r="E67" s="158"/>
      <c r="F67" s="158"/>
      <c r="G67" s="158"/>
      <c r="H67" s="145" t="s">
        <v>116</v>
      </c>
      <c r="I67" s="147" t="str">
        <f t="shared" ref="I67" si="4">IF(X66=0,"",X66-W66)</f>
        <v/>
      </c>
      <c r="J67" s="157"/>
      <c r="L67" s="146"/>
      <c r="M67" s="158"/>
      <c r="N67" s="158"/>
      <c r="O67" s="158"/>
      <c r="P67" s="158"/>
      <c r="Q67" s="145" t="s">
        <v>117</v>
      </c>
      <c r="R67" s="147" t="str">
        <f t="shared" ref="R67" si="5">IF(AA66=0,"",Z66-AA66)</f>
        <v/>
      </c>
      <c r="S67" s="157"/>
      <c r="T67" s="13"/>
      <c r="AB67" s="44"/>
      <c r="AC67" s="44"/>
      <c r="AD67" s="44"/>
      <c r="AE67" s="44"/>
      <c r="AF67" s="44"/>
    </row>
    <row r="68" spans="2:32">
      <c r="B68" s="20"/>
      <c r="C68" s="145" t="s">
        <v>85</v>
      </c>
      <c r="D68" s="157"/>
      <c r="E68" s="157"/>
      <c r="F68" s="157"/>
      <c r="G68" s="157"/>
      <c r="H68" s="146"/>
      <c r="I68" s="156"/>
      <c r="J68" s="158"/>
      <c r="L68" s="145" t="s">
        <v>118</v>
      </c>
      <c r="M68" s="157"/>
      <c r="N68" s="157"/>
      <c r="O68" s="157"/>
      <c r="P68" s="157"/>
      <c r="Q68" s="146"/>
      <c r="R68" s="156"/>
      <c r="S68" s="158"/>
      <c r="T68" s="13"/>
      <c r="W68" s="44">
        <f>MAX($D$58:D69)</f>
        <v>0</v>
      </c>
      <c r="X68" s="44">
        <f>D70</f>
        <v>0</v>
      </c>
      <c r="Z68" s="44">
        <f>MIN($M$58:M69)</f>
        <v>0</v>
      </c>
      <c r="AA68" s="44">
        <f>M70</f>
        <v>0</v>
      </c>
      <c r="AB68" s="44"/>
      <c r="AC68" s="44"/>
      <c r="AD68" s="44"/>
      <c r="AE68" s="44"/>
      <c r="AF68" s="44"/>
    </row>
    <row r="69" spans="2:32">
      <c r="B69" s="20"/>
      <c r="C69" s="146"/>
      <c r="D69" s="160"/>
      <c r="E69" s="158"/>
      <c r="F69" s="158"/>
      <c r="G69" s="158"/>
      <c r="H69" s="145" t="s">
        <v>128</v>
      </c>
      <c r="I69" s="147" t="str">
        <f>IF(X68=0,"",X68-W68)</f>
        <v/>
      </c>
      <c r="J69" s="157"/>
      <c r="L69" s="146"/>
      <c r="M69" s="158"/>
      <c r="N69" s="158"/>
      <c r="O69" s="158"/>
      <c r="P69" s="158"/>
      <c r="Q69" s="145" t="s">
        <v>129</v>
      </c>
      <c r="R69" s="147" t="str">
        <f t="shared" ref="R69" si="6">IF(AA68=0,"",Z68-AA68)</f>
        <v/>
      </c>
      <c r="S69" s="157"/>
      <c r="T69" s="13"/>
    </row>
    <row r="70" spans="2:32">
      <c r="B70" s="20"/>
      <c r="C70" s="145" t="s">
        <v>119</v>
      </c>
      <c r="D70" s="157"/>
      <c r="E70" s="157"/>
      <c r="F70" s="157"/>
      <c r="G70" s="157"/>
      <c r="H70" s="146"/>
      <c r="I70" s="156"/>
      <c r="J70" s="158"/>
      <c r="L70" s="145" t="s">
        <v>120</v>
      </c>
      <c r="M70" s="147">
        <f>+最低高さ停止位置</f>
        <v>0</v>
      </c>
      <c r="N70" s="147">
        <f>+最低高さ積載荷重</f>
        <v>0</v>
      </c>
      <c r="O70" s="149" t="s">
        <v>102</v>
      </c>
      <c r="P70" s="147">
        <f>+最低高さ休止時間</f>
        <v>0</v>
      </c>
      <c r="Q70" s="146"/>
      <c r="R70" s="156"/>
      <c r="S70" s="158"/>
      <c r="T70" s="13"/>
    </row>
    <row r="71" spans="2:32">
      <c r="B71" s="20"/>
      <c r="C71" s="163"/>
      <c r="D71" s="160"/>
      <c r="E71" s="158"/>
      <c r="F71" s="158"/>
      <c r="G71" s="158"/>
      <c r="H71" s="25"/>
      <c r="I71" s="25"/>
      <c r="J71" s="25"/>
      <c r="L71" s="163"/>
      <c r="M71" s="148"/>
      <c r="N71" s="148"/>
      <c r="O71" s="150"/>
      <c r="P71" s="148"/>
      <c r="Q71" s="25"/>
      <c r="R71" s="25"/>
      <c r="S71" s="25"/>
      <c r="T71" s="13"/>
    </row>
    <row r="72" spans="2:32" ht="9.9499999999999993" customHeight="1">
      <c r="B72" s="20"/>
      <c r="T72" s="13"/>
    </row>
    <row r="73" spans="2:32">
      <c r="B73" s="20"/>
      <c r="D73" s="12" t="s">
        <v>37</v>
      </c>
      <c r="E73" s="88">
        <f>最大高さ停止位置-最低高さ停止位置</f>
        <v>0</v>
      </c>
      <c r="F73" s="6" t="s">
        <v>3</v>
      </c>
      <c r="J73" s="12" t="s">
        <v>121</v>
      </c>
      <c r="K73" s="88">
        <f>最低高さ休止時間+U1休止時間+U2休止時間+U3休止時間+U4休止時間+U5休止時間+最大高さ休止時間+最低_U1上昇時間+U1_U2上昇時間+U2_U3上昇時間+U3_U4上昇時間+U4_U5上昇時間+Un_最大上昇時間+D1休止時間+D2休止時間+D3休止時間+D4休止時間+D5休止時間+最大_D1下降時間+D1_D2下降時間+D2_D3下降時間+D3_D4下降時間+D4_D5下降時間+Dn_最低下降時間</f>
        <v>0</v>
      </c>
      <c r="L73" s="6" t="s">
        <v>38</v>
      </c>
      <c r="T73" s="13"/>
    </row>
    <row r="74" spans="2:32" ht="9.9499999999999993" customHeight="1">
      <c r="B74" s="20"/>
      <c r="T74" s="13"/>
    </row>
    <row r="75" spans="2:32">
      <c r="B75" s="2" t="s">
        <v>70</v>
      </c>
      <c r="C75" s="6" t="s">
        <v>20</v>
      </c>
      <c r="E75" s="42"/>
      <c r="F75" s="6" t="s">
        <v>125</v>
      </c>
      <c r="G75" s="21"/>
      <c r="H75" s="42"/>
      <c r="I75" s="6" t="s">
        <v>126</v>
      </c>
      <c r="J75" s="21"/>
      <c r="K75" s="42"/>
      <c r="L75" s="6" t="s">
        <v>22</v>
      </c>
      <c r="T75" s="13"/>
    </row>
    <row r="76" spans="2:32" ht="9.9499999999999993" customHeight="1">
      <c r="B76" s="20"/>
      <c r="T76" s="13"/>
    </row>
    <row r="77" spans="2:32">
      <c r="B77" s="2" t="s">
        <v>71</v>
      </c>
      <c r="C77" s="161" t="s">
        <v>146</v>
      </c>
      <c r="D77" s="162"/>
      <c r="E77" s="42"/>
      <c r="F77" s="6" t="s">
        <v>12</v>
      </c>
      <c r="T77" s="13"/>
    </row>
    <row r="78" spans="2:32" ht="9.9499999999999993" customHeight="1">
      <c r="B78" s="20"/>
      <c r="T78" s="13"/>
    </row>
    <row r="79" spans="2:32">
      <c r="B79" s="2" t="s">
        <v>72</v>
      </c>
      <c r="C79" s="6" t="s">
        <v>122</v>
      </c>
      <c r="G79" s="12" t="s">
        <v>123</v>
      </c>
      <c r="H79" s="42"/>
      <c r="I79" s="6" t="s">
        <v>3</v>
      </c>
      <c r="T79" s="13"/>
    </row>
    <row r="80" spans="2:32">
      <c r="B80" s="20"/>
      <c r="G80" s="12" t="s">
        <v>1</v>
      </c>
      <c r="H80" s="98"/>
      <c r="I80" s="132"/>
      <c r="J80" s="132"/>
      <c r="K80" s="132"/>
      <c r="N80" s="12" t="s">
        <v>2</v>
      </c>
      <c r="O80" s="98"/>
      <c r="P80" s="132"/>
      <c r="Q80" s="132"/>
      <c r="R80" s="132"/>
      <c r="S80" s="132"/>
      <c r="T80" s="13"/>
    </row>
    <row r="81" spans="2:20" ht="9.9499999999999993" customHeight="1">
      <c r="B81" s="20"/>
      <c r="T81" s="13"/>
    </row>
    <row r="82" spans="2:20">
      <c r="B82" s="2" t="s">
        <v>73</v>
      </c>
      <c r="C82" s="6" t="s">
        <v>0</v>
      </c>
      <c r="F82" s="98"/>
      <c r="G82" s="132"/>
      <c r="H82" s="132"/>
      <c r="I82" s="132"/>
      <c r="J82" s="132"/>
      <c r="K82" s="132"/>
      <c r="L82" s="143" t="s">
        <v>138</v>
      </c>
      <c r="M82" s="144"/>
      <c r="N82" s="144"/>
      <c r="O82" s="144"/>
      <c r="T82" s="13"/>
    </row>
    <row r="83" spans="2:20">
      <c r="B83" s="20"/>
      <c r="E83" s="12" t="s">
        <v>18</v>
      </c>
      <c r="F83" s="98"/>
      <c r="G83" s="132"/>
      <c r="H83" s="132"/>
      <c r="I83" s="132"/>
      <c r="J83" s="132"/>
      <c r="K83" s="132"/>
      <c r="T83" s="13"/>
    </row>
    <row r="84" spans="2:20" ht="9.9499999999999993" customHeight="1">
      <c r="B84" s="20"/>
      <c r="T84" s="13"/>
    </row>
    <row r="85" spans="2:20">
      <c r="B85" s="2" t="s">
        <v>74</v>
      </c>
      <c r="C85" s="6" t="s">
        <v>5</v>
      </c>
      <c r="F85" s="164"/>
      <c r="G85" s="164"/>
      <c r="H85" s="6" t="s">
        <v>59</v>
      </c>
      <c r="I85" s="164"/>
      <c r="J85" s="164"/>
      <c r="K85" s="6" t="s">
        <v>58</v>
      </c>
      <c r="T85" s="13"/>
    </row>
    <row r="86" spans="2:20" ht="9.9499999999999993" customHeight="1">
      <c r="B86" s="20"/>
      <c r="T86" s="13"/>
    </row>
    <row r="87" spans="2:20">
      <c r="B87" s="2" t="s">
        <v>75</v>
      </c>
      <c r="C87" s="6" t="s">
        <v>19</v>
      </c>
      <c r="F87" s="98"/>
      <c r="G87" s="132"/>
      <c r="H87" s="132"/>
      <c r="I87" s="132"/>
      <c r="J87" s="132"/>
      <c r="K87" s="132"/>
      <c r="L87" s="143" t="s">
        <v>139</v>
      </c>
      <c r="M87" s="144"/>
      <c r="N87" s="144"/>
      <c r="O87" s="144"/>
      <c r="T87" s="13"/>
    </row>
    <row r="88" spans="2:20">
      <c r="B88" s="2"/>
      <c r="C88" s="6" t="s">
        <v>124</v>
      </c>
      <c r="F88" s="98"/>
      <c r="G88" s="132"/>
      <c r="H88" s="132"/>
      <c r="I88" s="132"/>
      <c r="J88" s="132"/>
      <c r="K88" s="132"/>
      <c r="L88" s="143" t="s">
        <v>145</v>
      </c>
      <c r="M88" s="144"/>
      <c r="N88" s="144"/>
      <c r="O88" s="144"/>
      <c r="P88" s="144"/>
      <c r="Q88" s="144"/>
      <c r="R88" s="144"/>
      <c r="S88" s="144"/>
      <c r="T88" s="13"/>
    </row>
    <row r="89" spans="2:20" ht="9.9499999999999993" customHeight="1">
      <c r="B89" s="20"/>
      <c r="T89" s="13"/>
    </row>
    <row r="90" spans="2:20" ht="15.95" customHeight="1">
      <c r="B90" s="2" t="s">
        <v>76</v>
      </c>
      <c r="C90" s="6" t="s">
        <v>130</v>
      </c>
      <c r="F90" s="164"/>
      <c r="G90" s="164"/>
      <c r="H90" s="6" t="s">
        <v>60</v>
      </c>
      <c r="I90" s="143" t="s">
        <v>140</v>
      </c>
      <c r="J90" s="144"/>
      <c r="K90" s="144"/>
      <c r="L90" s="144"/>
      <c r="M90" s="144"/>
      <c r="N90" s="151"/>
      <c r="O90" s="151"/>
      <c r="T90" s="13"/>
    </row>
    <row r="91" spans="2:20" ht="9.9499999999999993" customHeight="1">
      <c r="B91" s="20"/>
      <c r="T91" s="13"/>
    </row>
    <row r="92" spans="2:20">
      <c r="B92" s="2" t="s">
        <v>77</v>
      </c>
      <c r="C92" s="6" t="s">
        <v>39</v>
      </c>
      <c r="F92" s="98"/>
      <c r="G92" s="132"/>
      <c r="H92" s="132"/>
      <c r="I92" s="132"/>
      <c r="J92" s="132"/>
      <c r="K92" s="132"/>
      <c r="L92" s="143" t="s">
        <v>141</v>
      </c>
      <c r="M92" s="144"/>
      <c r="N92" s="144"/>
      <c r="O92" s="144"/>
      <c r="P92" s="144"/>
      <c r="Q92" s="144"/>
      <c r="R92" s="144"/>
      <c r="S92" s="144"/>
      <c r="T92" s="13"/>
    </row>
    <row r="93" spans="2:20">
      <c r="B93" s="20"/>
      <c r="C93" s="26" t="s">
        <v>66</v>
      </c>
      <c r="D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3"/>
    </row>
    <row r="94" spans="2:20" ht="9.9499999999999993" customHeight="1">
      <c r="B94" s="20"/>
      <c r="T94" s="13"/>
    </row>
    <row r="95" spans="2:20">
      <c r="B95" s="2" t="s">
        <v>78</v>
      </c>
      <c r="C95" s="6" t="s">
        <v>40</v>
      </c>
      <c r="E95" s="12"/>
      <c r="F95" s="98"/>
      <c r="G95" s="132"/>
      <c r="H95" s="132"/>
      <c r="I95" s="132"/>
      <c r="J95" s="132"/>
      <c r="K95" s="132"/>
      <c r="L95" s="143" t="s">
        <v>142</v>
      </c>
      <c r="M95" s="144"/>
      <c r="N95" s="144"/>
      <c r="O95" s="144"/>
      <c r="P95" s="144"/>
      <c r="Q95" s="144"/>
      <c r="R95" s="144"/>
      <c r="S95" s="144"/>
      <c r="T95" s="13"/>
    </row>
    <row r="96" spans="2:20" ht="9.9499999999999993" customHeight="1">
      <c r="B96" s="20"/>
      <c r="T96" s="13"/>
    </row>
    <row r="97" spans="2:20">
      <c r="B97" s="2" t="s">
        <v>131</v>
      </c>
      <c r="C97" s="6" t="s">
        <v>21</v>
      </c>
      <c r="E97" s="12" t="s">
        <v>154</v>
      </c>
      <c r="F97" s="98"/>
      <c r="G97" s="132"/>
      <c r="H97" s="132"/>
      <c r="I97" s="132"/>
      <c r="J97" s="132"/>
      <c r="K97" s="132"/>
      <c r="O97" s="39"/>
      <c r="P97" s="39"/>
      <c r="T97" s="13"/>
    </row>
    <row r="98" spans="2:20">
      <c r="B98" s="20"/>
      <c r="E98" s="12" t="s">
        <v>155</v>
      </c>
      <c r="F98" s="98"/>
      <c r="G98" s="132"/>
      <c r="H98" s="132"/>
      <c r="I98" s="132"/>
      <c r="J98" s="132"/>
      <c r="K98" s="132"/>
      <c r="P98" s="40"/>
      <c r="T98" s="13"/>
    </row>
    <row r="99" spans="2:20" ht="17.25" thickBot="1">
      <c r="B99" s="27"/>
      <c r="C99" s="15"/>
      <c r="D99" s="15"/>
      <c r="E99" s="1" t="s">
        <v>62</v>
      </c>
      <c r="F99" s="133"/>
      <c r="G99" s="135"/>
      <c r="H99" s="135"/>
      <c r="I99" s="135"/>
      <c r="J99" s="135"/>
      <c r="K99" s="135"/>
      <c r="L99" s="15"/>
      <c r="M99" s="15"/>
      <c r="N99" s="15"/>
      <c r="O99" s="28"/>
      <c r="P99" s="15"/>
      <c r="Q99" s="15"/>
      <c r="R99" s="15"/>
      <c r="S99" s="15"/>
      <c r="T99" s="16"/>
    </row>
    <row r="100" spans="2:20" ht="9.9499999999999993" customHeight="1" thickBot="1">
      <c r="B100" s="2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30"/>
      <c r="O100" s="9"/>
      <c r="P100" s="9"/>
      <c r="Q100" s="9"/>
      <c r="R100" s="9"/>
      <c r="S100" s="9"/>
      <c r="T100" s="9"/>
    </row>
    <row r="101" spans="2:20" ht="19.5">
      <c r="B101" s="8" t="s">
        <v>24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30"/>
      <c r="O101" s="9"/>
      <c r="P101" s="9"/>
      <c r="Q101" s="9"/>
      <c r="R101" s="9"/>
      <c r="S101" s="9"/>
      <c r="T101" s="19"/>
    </row>
    <row r="102" spans="2:20">
      <c r="B102" s="11" t="s">
        <v>46</v>
      </c>
      <c r="T102" s="13"/>
    </row>
    <row r="103" spans="2:20">
      <c r="B103" s="20"/>
      <c r="C103" s="110"/>
      <c r="D103" s="166"/>
      <c r="E103" s="166"/>
      <c r="F103" s="166"/>
      <c r="G103" s="166"/>
      <c r="H103" s="166"/>
      <c r="I103" s="166"/>
      <c r="J103" s="166"/>
      <c r="K103" s="166"/>
      <c r="L103" s="112"/>
      <c r="M103" s="112"/>
      <c r="N103" s="112"/>
      <c r="O103" s="112"/>
      <c r="P103" s="112"/>
      <c r="Q103" s="112"/>
      <c r="R103" s="112"/>
      <c r="S103" s="112"/>
      <c r="T103" s="13"/>
    </row>
    <row r="104" spans="2:20">
      <c r="B104" s="20"/>
      <c r="C104" s="166"/>
      <c r="D104" s="166"/>
      <c r="E104" s="166"/>
      <c r="F104" s="166"/>
      <c r="G104" s="166"/>
      <c r="H104" s="166"/>
      <c r="I104" s="166"/>
      <c r="J104" s="166"/>
      <c r="K104" s="166"/>
      <c r="L104" s="112"/>
      <c r="M104" s="112"/>
      <c r="N104" s="112"/>
      <c r="O104" s="112"/>
      <c r="P104" s="112"/>
      <c r="Q104" s="112"/>
      <c r="R104" s="112"/>
      <c r="S104" s="112"/>
      <c r="T104" s="13"/>
    </row>
    <row r="105" spans="2:20">
      <c r="B105" s="20"/>
      <c r="C105" s="166"/>
      <c r="D105" s="166"/>
      <c r="E105" s="166"/>
      <c r="F105" s="166"/>
      <c r="G105" s="166"/>
      <c r="H105" s="166"/>
      <c r="I105" s="166"/>
      <c r="J105" s="166"/>
      <c r="K105" s="166"/>
      <c r="L105" s="112"/>
      <c r="M105" s="112"/>
      <c r="N105" s="112"/>
      <c r="O105" s="112"/>
      <c r="P105" s="112"/>
      <c r="Q105" s="112"/>
      <c r="R105" s="112"/>
      <c r="S105" s="112"/>
      <c r="T105" s="13"/>
    </row>
    <row r="106" spans="2:20">
      <c r="B106" s="20"/>
      <c r="C106" s="166"/>
      <c r="D106" s="166"/>
      <c r="E106" s="166"/>
      <c r="F106" s="166"/>
      <c r="G106" s="166"/>
      <c r="H106" s="166"/>
      <c r="I106" s="166"/>
      <c r="J106" s="166"/>
      <c r="K106" s="166"/>
      <c r="L106" s="112"/>
      <c r="M106" s="112"/>
      <c r="N106" s="112"/>
      <c r="O106" s="112"/>
      <c r="P106" s="112"/>
      <c r="Q106" s="112"/>
      <c r="R106" s="112"/>
      <c r="S106" s="112"/>
      <c r="T106" s="13"/>
    </row>
    <row r="107" spans="2:20">
      <c r="B107" s="20"/>
      <c r="C107" s="166"/>
      <c r="D107" s="166"/>
      <c r="E107" s="166"/>
      <c r="F107" s="166"/>
      <c r="G107" s="166"/>
      <c r="H107" s="166"/>
      <c r="I107" s="166"/>
      <c r="J107" s="166"/>
      <c r="K107" s="166"/>
      <c r="L107" s="112"/>
      <c r="M107" s="112"/>
      <c r="N107" s="112"/>
      <c r="O107" s="112"/>
      <c r="P107" s="112"/>
      <c r="Q107" s="112"/>
      <c r="R107" s="112"/>
      <c r="S107" s="112"/>
      <c r="T107" s="13"/>
    </row>
    <row r="108" spans="2:20">
      <c r="B108" s="20"/>
      <c r="C108" s="166"/>
      <c r="D108" s="166"/>
      <c r="E108" s="166"/>
      <c r="F108" s="166"/>
      <c r="G108" s="166"/>
      <c r="H108" s="166"/>
      <c r="I108" s="166"/>
      <c r="J108" s="166"/>
      <c r="K108" s="166"/>
      <c r="L108" s="112"/>
      <c r="M108" s="112"/>
      <c r="N108" s="112"/>
      <c r="O108" s="112"/>
      <c r="P108" s="112"/>
      <c r="Q108" s="112"/>
      <c r="R108" s="112"/>
      <c r="S108" s="112"/>
      <c r="T108" s="13"/>
    </row>
    <row r="109" spans="2:20">
      <c r="B109" s="20"/>
      <c r="C109" s="31"/>
      <c r="D109" s="31"/>
      <c r="E109" s="31"/>
      <c r="F109" s="31"/>
      <c r="G109" s="31"/>
      <c r="H109" s="31"/>
      <c r="I109" s="31"/>
      <c r="J109" s="31"/>
      <c r="K109" s="31"/>
      <c r="T109" s="13"/>
    </row>
    <row r="110" spans="2:20">
      <c r="B110" s="20" t="s">
        <v>64</v>
      </c>
      <c r="D110" s="6" t="s">
        <v>156</v>
      </c>
      <c r="I110" s="31"/>
      <c r="J110" s="31"/>
      <c r="K110" s="31"/>
      <c r="T110" s="13"/>
    </row>
    <row r="111" spans="2:20">
      <c r="B111" s="2" t="s">
        <v>67</v>
      </c>
      <c r="C111" s="106"/>
      <c r="D111" s="165"/>
      <c r="E111" s="165"/>
      <c r="F111" s="165"/>
      <c r="G111" s="165"/>
      <c r="H111" s="165"/>
      <c r="I111" s="31"/>
      <c r="J111" s="31"/>
      <c r="K111" s="31"/>
      <c r="T111" s="13"/>
    </row>
    <row r="112" spans="2:20">
      <c r="B112" s="2" t="s">
        <v>68</v>
      </c>
      <c r="C112" s="106"/>
      <c r="D112" s="165"/>
      <c r="E112" s="165"/>
      <c r="F112" s="165"/>
      <c r="G112" s="165"/>
      <c r="H112" s="165"/>
      <c r="I112" s="31"/>
      <c r="J112" s="31"/>
      <c r="K112" s="31"/>
      <c r="T112" s="13"/>
    </row>
    <row r="113" spans="1:27">
      <c r="B113" s="2" t="s">
        <v>69</v>
      </c>
      <c r="C113" s="106"/>
      <c r="D113" s="165"/>
      <c r="E113" s="165"/>
      <c r="F113" s="165"/>
      <c r="G113" s="165"/>
      <c r="H113" s="165"/>
      <c r="I113" s="31"/>
      <c r="J113" s="31"/>
      <c r="K113" s="31"/>
      <c r="T113" s="13"/>
    </row>
    <row r="114" spans="1:27" ht="9.9499999999999993" customHeight="1" thickBot="1">
      <c r="B114" s="27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6"/>
    </row>
    <row r="124" spans="1:27" s="5" customFormat="1">
      <c r="A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W124" s="43"/>
      <c r="X124" s="43"/>
      <c r="Y124" s="43"/>
      <c r="Z124" s="43"/>
      <c r="AA124" s="43"/>
    </row>
    <row r="125" spans="1:27" s="5" customFormat="1">
      <c r="A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W125" s="43"/>
      <c r="X125" s="43"/>
      <c r="Y125" s="43"/>
      <c r="Z125" s="43"/>
      <c r="AA125" s="43"/>
    </row>
  </sheetData>
  <sheetProtection algorithmName="SHA-512" hashValue="gipoUt0rS6gJ7zaKxipv+Tl5vFHPwrJ2zRi8EdXQvWu/kt33BKNa5ZDD7d34n18hHx/i5sWshw6UXDlKul4oiA==" saltValue="wXs2cJ9Mcm7Ha2y46hs8Cg==" spinCount="100000" sheet="1" objects="1" scenarios="1"/>
  <mergeCells count="164">
    <mergeCell ref="C111:H111"/>
    <mergeCell ref="C112:H112"/>
    <mergeCell ref="C113:H113"/>
    <mergeCell ref="F95:K95"/>
    <mergeCell ref="L95:S95"/>
    <mergeCell ref="F97:K97"/>
    <mergeCell ref="F98:K98"/>
    <mergeCell ref="F99:K99"/>
    <mergeCell ref="C103:S108"/>
    <mergeCell ref="F88:K88"/>
    <mergeCell ref="L88:S88"/>
    <mergeCell ref="F90:G90"/>
    <mergeCell ref="I90:O90"/>
    <mergeCell ref="F92:K92"/>
    <mergeCell ref="L92:S92"/>
    <mergeCell ref="F82:K82"/>
    <mergeCell ref="L82:O82"/>
    <mergeCell ref="F83:K83"/>
    <mergeCell ref="F85:G85"/>
    <mergeCell ref="I85:J85"/>
    <mergeCell ref="F87:K87"/>
    <mergeCell ref="L87:O87"/>
    <mergeCell ref="N70:N71"/>
    <mergeCell ref="O70:O71"/>
    <mergeCell ref="P70:P71"/>
    <mergeCell ref="C77:D77"/>
    <mergeCell ref="H80:K80"/>
    <mergeCell ref="O80:S80"/>
    <mergeCell ref="Q69:Q70"/>
    <mergeCell ref="R69:R70"/>
    <mergeCell ref="S69:S70"/>
    <mergeCell ref="C70:C71"/>
    <mergeCell ref="D70:D71"/>
    <mergeCell ref="E70:E71"/>
    <mergeCell ref="F70:F71"/>
    <mergeCell ref="G70:G71"/>
    <mergeCell ref="L70:L71"/>
    <mergeCell ref="M70:M71"/>
    <mergeCell ref="S67:S68"/>
    <mergeCell ref="C68:C69"/>
    <mergeCell ref="D68:D69"/>
    <mergeCell ref="E68:E69"/>
    <mergeCell ref="F68:F69"/>
    <mergeCell ref="G68:G69"/>
    <mergeCell ref="L68:L69"/>
    <mergeCell ref="M68:M69"/>
    <mergeCell ref="N68:N69"/>
    <mergeCell ref="O68:O69"/>
    <mergeCell ref="P66:P67"/>
    <mergeCell ref="H67:H68"/>
    <mergeCell ref="I67:I68"/>
    <mergeCell ref="J67:J68"/>
    <mergeCell ref="Q67:Q68"/>
    <mergeCell ref="R67:R68"/>
    <mergeCell ref="P68:P69"/>
    <mergeCell ref="H69:H70"/>
    <mergeCell ref="I69:I70"/>
    <mergeCell ref="J69:J70"/>
    <mergeCell ref="Q65:Q66"/>
    <mergeCell ref="R65:R66"/>
    <mergeCell ref="S65:S66"/>
    <mergeCell ref="C66:C67"/>
    <mergeCell ref="D66:D67"/>
    <mergeCell ref="E66:E67"/>
    <mergeCell ref="F66:F67"/>
    <mergeCell ref="G66:G67"/>
    <mergeCell ref="L66:L67"/>
    <mergeCell ref="M66:M67"/>
    <mergeCell ref="L64:L65"/>
    <mergeCell ref="M64:M65"/>
    <mergeCell ref="N64:N65"/>
    <mergeCell ref="I61:I62"/>
    <mergeCell ref="J61:J62"/>
    <mergeCell ref="O64:O65"/>
    <mergeCell ref="P64:P65"/>
    <mergeCell ref="H65:H66"/>
    <mergeCell ref="I65:I66"/>
    <mergeCell ref="J65:J66"/>
    <mergeCell ref="N66:N67"/>
    <mergeCell ref="O66:O67"/>
    <mergeCell ref="I63:I64"/>
    <mergeCell ref="J63:J64"/>
    <mergeCell ref="N62:N63"/>
    <mergeCell ref="O62:O63"/>
    <mergeCell ref="P62:P63"/>
    <mergeCell ref="H63:H64"/>
    <mergeCell ref="Q57:Q58"/>
    <mergeCell ref="R57:R58"/>
    <mergeCell ref="Q63:Q64"/>
    <mergeCell ref="R63:R64"/>
    <mergeCell ref="S63:S64"/>
    <mergeCell ref="C64:C65"/>
    <mergeCell ref="D64:D65"/>
    <mergeCell ref="E64:E65"/>
    <mergeCell ref="F64:F65"/>
    <mergeCell ref="G64:G65"/>
    <mergeCell ref="Q61:Q62"/>
    <mergeCell ref="R61:R62"/>
    <mergeCell ref="S61:S62"/>
    <mergeCell ref="C62:C63"/>
    <mergeCell ref="D62:D63"/>
    <mergeCell ref="E62:E63"/>
    <mergeCell ref="F62:F63"/>
    <mergeCell ref="G62:G63"/>
    <mergeCell ref="L62:L63"/>
    <mergeCell ref="M62:M63"/>
    <mergeCell ref="N60:N61"/>
    <mergeCell ref="O60:O61"/>
    <mergeCell ref="P60:P61"/>
    <mergeCell ref="H61:H62"/>
    <mergeCell ref="E58:E59"/>
    <mergeCell ref="F58:F59"/>
    <mergeCell ref="G58:G59"/>
    <mergeCell ref="L58:L59"/>
    <mergeCell ref="H59:H60"/>
    <mergeCell ref="I59:I60"/>
    <mergeCell ref="J59:J60"/>
    <mergeCell ref="H57:H58"/>
    <mergeCell ref="I57:I58"/>
    <mergeCell ref="J57:J58"/>
    <mergeCell ref="S57:S58"/>
    <mergeCell ref="M58:M59"/>
    <mergeCell ref="N58:N59"/>
    <mergeCell ref="O58:O59"/>
    <mergeCell ref="P58:P59"/>
    <mergeCell ref="K32:N32"/>
    <mergeCell ref="K38:N38"/>
    <mergeCell ref="O38:T38"/>
    <mergeCell ref="E42:J42"/>
    <mergeCell ref="K42:R42"/>
    <mergeCell ref="C56:J56"/>
    <mergeCell ref="L56:S56"/>
    <mergeCell ref="Q59:Q60"/>
    <mergeCell ref="R59:R60"/>
    <mergeCell ref="S59:S60"/>
    <mergeCell ref="C60:C61"/>
    <mergeCell ref="D60:D61"/>
    <mergeCell ref="E60:E61"/>
    <mergeCell ref="F60:F61"/>
    <mergeCell ref="G60:G61"/>
    <mergeCell ref="L60:L61"/>
    <mergeCell ref="M60:M61"/>
    <mergeCell ref="C58:C59"/>
    <mergeCell ref="D58:D59"/>
    <mergeCell ref="E20:F20"/>
    <mergeCell ref="L20:T20"/>
    <mergeCell ref="K27:N27"/>
    <mergeCell ref="O27:R27"/>
    <mergeCell ref="D8:G8"/>
    <mergeCell ref="I8:K8"/>
    <mergeCell ref="E11:I11"/>
    <mergeCell ref="E13:F13"/>
    <mergeCell ref="G15:I15"/>
    <mergeCell ref="G17:L17"/>
    <mergeCell ref="Q3:S3"/>
    <mergeCell ref="D4:G4"/>
    <mergeCell ref="I4:K4"/>
    <mergeCell ref="N4:S4"/>
    <mergeCell ref="D6:G6"/>
    <mergeCell ref="I6:N6"/>
    <mergeCell ref="Q6:S6"/>
    <mergeCell ref="O17:S17"/>
    <mergeCell ref="E19:F19"/>
    <mergeCell ref="L19:S19"/>
  </mergeCells>
  <phoneticPr fontId="1"/>
  <printOptions horizontalCentered="1"/>
  <pageMargins left="0.19685039370078741" right="0.19685039370078741" top="0.19685039370078741" bottom="0.19685039370078741" header="0.51181102362204722" footer="0.15748031496062992"/>
  <pageSetup paperSize="9" scale="7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264</vt:i4>
      </vt:variant>
    </vt:vector>
  </HeadingPairs>
  <TitlesOfParts>
    <vt:vector size="266" baseType="lpstr">
      <vt:lpstr>ZL-シザータイプ</vt:lpstr>
      <vt:lpstr>ME-片持ちタイプ</vt:lpstr>
      <vt:lpstr>'ME-片持ちタイプ'!D1_D2下降距離</vt:lpstr>
      <vt:lpstr>D1_D2下降距離</vt:lpstr>
      <vt:lpstr>'ME-片持ちタイプ'!D1_D2下降時間</vt:lpstr>
      <vt:lpstr>D1_D2下降時間</vt:lpstr>
      <vt:lpstr>'ME-片持ちタイプ'!D1休止時間</vt:lpstr>
      <vt:lpstr>D1休止時間</vt:lpstr>
      <vt:lpstr>'ME-片持ちタイプ'!D1乗り移り方向</vt:lpstr>
      <vt:lpstr>D1乗り移り方向</vt:lpstr>
      <vt:lpstr>'ME-片持ちタイプ'!D1積載荷重</vt:lpstr>
      <vt:lpstr>D1積載荷重</vt:lpstr>
      <vt:lpstr>'ME-片持ちタイプ'!D1停止位置</vt:lpstr>
      <vt:lpstr>D1停止位置</vt:lpstr>
      <vt:lpstr>'ME-片持ちタイプ'!D2_D3下降距離</vt:lpstr>
      <vt:lpstr>D2_D3下降距離</vt:lpstr>
      <vt:lpstr>'ME-片持ちタイプ'!D2_D3下降時間</vt:lpstr>
      <vt:lpstr>D2_D3下降時間</vt:lpstr>
      <vt:lpstr>'ME-片持ちタイプ'!D2休止時間</vt:lpstr>
      <vt:lpstr>D2休止時間</vt:lpstr>
      <vt:lpstr>'ME-片持ちタイプ'!D2乗り移り方向</vt:lpstr>
      <vt:lpstr>D2乗り移り方向</vt:lpstr>
      <vt:lpstr>'ME-片持ちタイプ'!D2積載荷重</vt:lpstr>
      <vt:lpstr>D2積載荷重</vt:lpstr>
      <vt:lpstr>'ME-片持ちタイプ'!D2停止位置</vt:lpstr>
      <vt:lpstr>D2停止位置</vt:lpstr>
      <vt:lpstr>'ME-片持ちタイプ'!D3_D4下降距離</vt:lpstr>
      <vt:lpstr>D3_D4下降距離</vt:lpstr>
      <vt:lpstr>'ME-片持ちタイプ'!D3_D4下降時間</vt:lpstr>
      <vt:lpstr>D3_D4下降時間</vt:lpstr>
      <vt:lpstr>'ME-片持ちタイプ'!D3休止時間</vt:lpstr>
      <vt:lpstr>D3休止時間</vt:lpstr>
      <vt:lpstr>'ME-片持ちタイプ'!D3乗り移り方向</vt:lpstr>
      <vt:lpstr>D3乗り移り方向</vt:lpstr>
      <vt:lpstr>'ME-片持ちタイプ'!D3積載荷重</vt:lpstr>
      <vt:lpstr>D3積載荷重</vt:lpstr>
      <vt:lpstr>'ME-片持ちタイプ'!D3停止位置</vt:lpstr>
      <vt:lpstr>D3停止位置</vt:lpstr>
      <vt:lpstr>'ME-片持ちタイプ'!D4_D5下降距離</vt:lpstr>
      <vt:lpstr>D4_D5下降距離</vt:lpstr>
      <vt:lpstr>'ME-片持ちタイプ'!D4_D5下降時間</vt:lpstr>
      <vt:lpstr>D4_D5下降時間</vt:lpstr>
      <vt:lpstr>'ME-片持ちタイプ'!D4休止時間</vt:lpstr>
      <vt:lpstr>D4休止時間</vt:lpstr>
      <vt:lpstr>'ME-片持ちタイプ'!D4乗り移り方向</vt:lpstr>
      <vt:lpstr>D4乗り移り方向</vt:lpstr>
      <vt:lpstr>'ME-片持ちタイプ'!D4積載荷重</vt:lpstr>
      <vt:lpstr>D4積載荷重</vt:lpstr>
      <vt:lpstr>'ME-片持ちタイプ'!D4停止位置</vt:lpstr>
      <vt:lpstr>D4停止位置</vt:lpstr>
      <vt:lpstr>'ME-片持ちタイプ'!D5休止時間</vt:lpstr>
      <vt:lpstr>D5休止時間</vt:lpstr>
      <vt:lpstr>'ME-片持ちタイプ'!D5乗り移り方向</vt:lpstr>
      <vt:lpstr>D5乗り移り方向</vt:lpstr>
      <vt:lpstr>'ME-片持ちタイプ'!D5積載荷重</vt:lpstr>
      <vt:lpstr>D5積載荷重</vt:lpstr>
      <vt:lpstr>'ME-片持ちタイプ'!D5停止位置</vt:lpstr>
      <vt:lpstr>D5停止位置</vt:lpstr>
      <vt:lpstr>'ME-片持ちタイプ'!Dn_最低下降距離</vt:lpstr>
      <vt:lpstr>Dn_最低下降距離</vt:lpstr>
      <vt:lpstr>'ME-片持ちタイプ'!Dn_最低下降時間</vt:lpstr>
      <vt:lpstr>Dn_最低下降時間</vt:lpstr>
      <vt:lpstr>'ME-片持ちタイプ'!Print_Area</vt:lpstr>
      <vt:lpstr>'ZL-シザータイプ'!Print_Area</vt:lpstr>
      <vt:lpstr>'ME-片持ちタイプ'!U1_U2上昇距離</vt:lpstr>
      <vt:lpstr>U1_U2上昇距離</vt:lpstr>
      <vt:lpstr>'ME-片持ちタイプ'!U1_U2上昇時間</vt:lpstr>
      <vt:lpstr>U1_U2上昇時間</vt:lpstr>
      <vt:lpstr>'ME-片持ちタイプ'!U1休止時間</vt:lpstr>
      <vt:lpstr>U1休止時間</vt:lpstr>
      <vt:lpstr>'ME-片持ちタイプ'!U1乗り移り方向</vt:lpstr>
      <vt:lpstr>U1乗り移り方向</vt:lpstr>
      <vt:lpstr>'ME-片持ちタイプ'!U1積載荷重</vt:lpstr>
      <vt:lpstr>U1積載荷重</vt:lpstr>
      <vt:lpstr>'ME-片持ちタイプ'!U1停止位置</vt:lpstr>
      <vt:lpstr>U1停止位置</vt:lpstr>
      <vt:lpstr>'ME-片持ちタイプ'!U2_U3上昇距離</vt:lpstr>
      <vt:lpstr>U2_U3上昇距離</vt:lpstr>
      <vt:lpstr>'ME-片持ちタイプ'!U2_U3上昇時間</vt:lpstr>
      <vt:lpstr>U2_U3上昇時間</vt:lpstr>
      <vt:lpstr>'ME-片持ちタイプ'!U2休止時間</vt:lpstr>
      <vt:lpstr>U2休止時間</vt:lpstr>
      <vt:lpstr>'ME-片持ちタイプ'!U2乗り移り方向</vt:lpstr>
      <vt:lpstr>U2乗り移り方向</vt:lpstr>
      <vt:lpstr>'ME-片持ちタイプ'!U2積載荷重</vt:lpstr>
      <vt:lpstr>U2積載荷重</vt:lpstr>
      <vt:lpstr>'ME-片持ちタイプ'!U2停止位置</vt:lpstr>
      <vt:lpstr>U2停止位置</vt:lpstr>
      <vt:lpstr>'ME-片持ちタイプ'!U3_U4上昇距離</vt:lpstr>
      <vt:lpstr>U3_U4上昇距離</vt:lpstr>
      <vt:lpstr>'ME-片持ちタイプ'!U3_U4上昇時間</vt:lpstr>
      <vt:lpstr>U3_U4上昇時間</vt:lpstr>
      <vt:lpstr>'ME-片持ちタイプ'!U3休止時間</vt:lpstr>
      <vt:lpstr>U3休止時間</vt:lpstr>
      <vt:lpstr>'ME-片持ちタイプ'!U3乗り移り方向</vt:lpstr>
      <vt:lpstr>U3乗り移り方向</vt:lpstr>
      <vt:lpstr>'ME-片持ちタイプ'!U3積載荷重</vt:lpstr>
      <vt:lpstr>U3積載荷重</vt:lpstr>
      <vt:lpstr>'ME-片持ちタイプ'!U3停止位置</vt:lpstr>
      <vt:lpstr>U3停止位置</vt:lpstr>
      <vt:lpstr>'ME-片持ちタイプ'!U4_U5上昇距離</vt:lpstr>
      <vt:lpstr>U4_U5上昇距離</vt:lpstr>
      <vt:lpstr>'ME-片持ちタイプ'!U4_U5上昇時間</vt:lpstr>
      <vt:lpstr>U4_U5上昇時間</vt:lpstr>
      <vt:lpstr>'ME-片持ちタイプ'!U4休止時間</vt:lpstr>
      <vt:lpstr>U4休止時間</vt:lpstr>
      <vt:lpstr>'ME-片持ちタイプ'!U4乗り移り方向</vt:lpstr>
      <vt:lpstr>U4乗り移り方向</vt:lpstr>
      <vt:lpstr>'ME-片持ちタイプ'!U4積載荷重</vt:lpstr>
      <vt:lpstr>U4積載荷重</vt:lpstr>
      <vt:lpstr>'ME-片持ちタイプ'!U4停止位置</vt:lpstr>
      <vt:lpstr>U4停止位置</vt:lpstr>
      <vt:lpstr>'ME-片持ちタイプ'!U5休止時間</vt:lpstr>
      <vt:lpstr>U5休止時間</vt:lpstr>
      <vt:lpstr>'ME-片持ちタイプ'!U5乗り移り方向</vt:lpstr>
      <vt:lpstr>U5乗り移り方向</vt:lpstr>
      <vt:lpstr>'ME-片持ちタイプ'!U5積載荷重</vt:lpstr>
      <vt:lpstr>U5積載荷重</vt:lpstr>
      <vt:lpstr>'ME-片持ちタイプ'!U5停止位置</vt:lpstr>
      <vt:lpstr>U5停止位置</vt:lpstr>
      <vt:lpstr>'ME-片持ちタイプ'!Un_最大上昇距離</vt:lpstr>
      <vt:lpstr>Un_最大上昇距離</vt:lpstr>
      <vt:lpstr>'ME-片持ちタイプ'!Un_最大上昇時間</vt:lpstr>
      <vt:lpstr>Un_最大上昇時間</vt:lpstr>
      <vt:lpstr>'ME-片持ちタイプ'!お見積希望日</vt:lpstr>
      <vt:lpstr>お見積希望日</vt:lpstr>
      <vt:lpstr>'ME-片持ちタイプ'!お取引商社名</vt:lpstr>
      <vt:lpstr>お取引商社名</vt:lpstr>
      <vt:lpstr>'ME-片持ちタイプ'!お名前</vt:lpstr>
      <vt:lpstr>お名前</vt:lpstr>
      <vt:lpstr>'ME-片持ちタイプ'!ご依頼日</vt:lpstr>
      <vt:lpstr>ご依頼日</vt:lpstr>
      <vt:lpstr>'ME-片持ちタイプ'!ご使用台数</vt:lpstr>
      <vt:lpstr>ご使用台数</vt:lpstr>
      <vt:lpstr>'ME-片持ちタイプ'!ご発注段階</vt:lpstr>
      <vt:lpstr>ご発注段階</vt:lpstr>
      <vt:lpstr>ジャバラ</vt:lpstr>
      <vt:lpstr>'ME-片持ちタイプ'!その他コメント</vt:lpstr>
      <vt:lpstr>その他コメント</vt:lpstr>
      <vt:lpstr>'ME-片持ちタイプ'!つばきリフタに期待する機能</vt:lpstr>
      <vt:lpstr>つばきリフタに期待する機能</vt:lpstr>
      <vt:lpstr>'ME-片持ちタイプ'!テーブルの繰り返し停止精度±</vt:lpstr>
      <vt:lpstr>テーブルの繰り返し停止精度±</vt:lpstr>
      <vt:lpstr>'ME-片持ちタイプ'!テーブルの傾き</vt:lpstr>
      <vt:lpstr>テーブルの傾き</vt:lpstr>
      <vt:lpstr>'ME-片持ちタイプ'!テーブルの揺れ</vt:lpstr>
      <vt:lpstr>テーブルの揺れ</vt:lpstr>
      <vt:lpstr>テーブルを含む質量_ME</vt:lpstr>
      <vt:lpstr>テーブル寸法横</vt:lpstr>
      <vt:lpstr>テーブル寸法横_ME</vt:lpstr>
      <vt:lpstr>テーブル寸法縦</vt:lpstr>
      <vt:lpstr>テーブル寸法縦_ME</vt:lpstr>
      <vt:lpstr>'ME-片持ちタイプ'!メールアドレス</vt:lpstr>
      <vt:lpstr>メールアドレス</vt:lpstr>
      <vt:lpstr>'ME-片持ちタイプ'!モータメーカー指定</vt:lpstr>
      <vt:lpstr>モータメーカー指定</vt:lpstr>
      <vt:lpstr>モータ配置</vt:lpstr>
      <vt:lpstr>モータ配置_ME</vt:lpstr>
      <vt:lpstr>'ME-片持ちタイプ'!ロータリーエンコーダ</vt:lpstr>
      <vt:lpstr>ロータリーエンコーダ</vt:lpstr>
      <vt:lpstr>移動積載物個数</vt:lpstr>
      <vt:lpstr>移動積載物個数_ME</vt:lpstr>
      <vt:lpstr>移動積載物合計質量</vt:lpstr>
      <vt:lpstr>移動積載物合計質量_ME</vt:lpstr>
      <vt:lpstr>移動積載物質量</vt:lpstr>
      <vt:lpstr>移動積載物質量_ME</vt:lpstr>
      <vt:lpstr>移動積載物名</vt:lpstr>
      <vt:lpstr>移動積載物名_ME</vt:lpstr>
      <vt:lpstr>'ME-片持ちタイプ'!一往復あたりの総昇降時間</vt:lpstr>
      <vt:lpstr>一往復あたりの総昇降時間</vt:lpstr>
      <vt:lpstr>'ME-片持ちタイプ'!運転頻度往復_per_時</vt:lpstr>
      <vt:lpstr>運転頻度往復_per_時</vt:lpstr>
      <vt:lpstr>'ME-片持ちタイプ'!運転頻度時間_per_日</vt:lpstr>
      <vt:lpstr>運転頻度時間_per_日</vt:lpstr>
      <vt:lpstr>'ME-片持ちタイプ'!運転頻度日_per_年</vt:lpstr>
      <vt:lpstr>運転頻度日_per_年</vt:lpstr>
      <vt:lpstr>'ME-片持ちタイプ'!会社名・国名</vt:lpstr>
      <vt:lpstr>会社名・国名</vt:lpstr>
      <vt:lpstr>'ME-片持ちタイプ'!期待寿命</vt:lpstr>
      <vt:lpstr>期待寿命</vt:lpstr>
      <vt:lpstr>許容できる最低高さ_ME</vt:lpstr>
      <vt:lpstr>'ME-片持ちタイプ'!勤務先_per_学校名</vt:lpstr>
      <vt:lpstr>勤務先_per_学校名</vt:lpstr>
      <vt:lpstr>'ME-片持ちタイプ'!駆動モータ</vt:lpstr>
      <vt:lpstr>駆動モータ</vt:lpstr>
      <vt:lpstr>固定積載物合計質量</vt:lpstr>
      <vt:lpstr>固定積載物名</vt:lpstr>
      <vt:lpstr>固定積載物名_ME</vt:lpstr>
      <vt:lpstr>'ME-片持ちタイプ'!最大_D1下降距離</vt:lpstr>
      <vt:lpstr>最大_D1下降距離</vt:lpstr>
      <vt:lpstr>'ME-片持ちタイプ'!最大_D1下降時間</vt:lpstr>
      <vt:lpstr>最大_D1下降時間</vt:lpstr>
      <vt:lpstr>'ME-片持ちタイプ'!最大高さ休止時間</vt:lpstr>
      <vt:lpstr>最大高さ休止時間</vt:lpstr>
      <vt:lpstr>'ME-片持ちタイプ'!最大高さ乗り移り方向</vt:lpstr>
      <vt:lpstr>最大高さ乗り移り方向</vt:lpstr>
      <vt:lpstr>'ME-片持ちタイプ'!最大高さ積載荷重</vt:lpstr>
      <vt:lpstr>最大高さ積載荷重</vt:lpstr>
      <vt:lpstr>'ME-片持ちタイプ'!最大高さ停止位置</vt:lpstr>
      <vt:lpstr>最大高さ停止位置</vt:lpstr>
      <vt:lpstr>'ME-片持ちタイプ'!最低_U1上昇距離</vt:lpstr>
      <vt:lpstr>最低_U1上昇距離</vt:lpstr>
      <vt:lpstr>'ME-片持ちタイプ'!最低_U1上昇時間</vt:lpstr>
      <vt:lpstr>最低_U1上昇時間</vt:lpstr>
      <vt:lpstr>'ME-片持ちタイプ'!最低高さ休止時間</vt:lpstr>
      <vt:lpstr>最低高さ休止時間</vt:lpstr>
      <vt:lpstr>'ME-片持ちタイプ'!最低高さ乗り移り方向</vt:lpstr>
      <vt:lpstr>最低高さ乗り移り方向</vt:lpstr>
      <vt:lpstr>'ME-片持ちタイプ'!最低高さ積載荷重</vt:lpstr>
      <vt:lpstr>最低高さ積載荷重</vt:lpstr>
      <vt:lpstr>'ME-片持ちタイプ'!最低高さ停止位置</vt:lpstr>
      <vt:lpstr>最低高さ停止位置</vt:lpstr>
      <vt:lpstr>最低高さ停止位置_ME</vt:lpstr>
      <vt:lpstr>'ME-片持ちタイプ'!使用環境</vt:lpstr>
      <vt:lpstr>使用環境</vt:lpstr>
      <vt:lpstr>収納時高さ</vt:lpstr>
      <vt:lpstr>'ME-片持ちタイプ'!周囲温度</vt:lpstr>
      <vt:lpstr>周囲温度</vt:lpstr>
      <vt:lpstr>'ME-片持ちタイプ'!住所</vt:lpstr>
      <vt:lpstr>住所</vt:lpstr>
      <vt:lpstr>重心位置</vt:lpstr>
      <vt:lpstr>重心位置X_ME</vt:lpstr>
      <vt:lpstr>重心位置Y_ME</vt:lpstr>
      <vt:lpstr>'ME-片持ちタイプ'!人は乗りますか？</vt:lpstr>
      <vt:lpstr>人は乗りますか？</vt:lpstr>
      <vt:lpstr>'ME-片持ちタイプ'!製品納期月</vt:lpstr>
      <vt:lpstr>製品納期月</vt:lpstr>
      <vt:lpstr>'ME-片持ちタイプ'!製品納期年</vt:lpstr>
      <vt:lpstr>製品納期年</vt:lpstr>
      <vt:lpstr>積載物合計質量</vt:lpstr>
      <vt:lpstr>積載物合計質量_ME</vt:lpstr>
      <vt:lpstr>前面ジャバラ</vt:lpstr>
      <vt:lpstr>'ME-片持ちタイプ'!送り先住所</vt:lpstr>
      <vt:lpstr>送り先住所</vt:lpstr>
      <vt:lpstr>'ME-片持ちタイプ'!担当者</vt:lpstr>
      <vt:lpstr>担当者</vt:lpstr>
      <vt:lpstr>中間LS</vt:lpstr>
      <vt:lpstr>停止箇所</vt:lpstr>
      <vt:lpstr>停止箇所_ME</vt:lpstr>
      <vt:lpstr>天板タップ座</vt:lpstr>
      <vt:lpstr>'ME-片持ちタイプ'!添付資料_1</vt:lpstr>
      <vt:lpstr>添付資料_1</vt:lpstr>
      <vt:lpstr>'ME-片持ちタイプ'!添付資料_2</vt:lpstr>
      <vt:lpstr>添付資料_2</vt:lpstr>
      <vt:lpstr>'ME-片持ちタイプ'!添付資料_3</vt:lpstr>
      <vt:lpstr>添付資料_3</vt:lpstr>
      <vt:lpstr>'ME-片持ちタイプ'!電源周波数</vt:lpstr>
      <vt:lpstr>電源周波数</vt:lpstr>
      <vt:lpstr>'ME-片持ちタイプ'!電源電圧</vt:lpstr>
      <vt:lpstr>電源電圧</vt:lpstr>
      <vt:lpstr>'ME-片持ちタイプ'!電話番号</vt:lpstr>
      <vt:lpstr>電話番号</vt:lpstr>
      <vt:lpstr>'ME-片持ちタイプ'!塗装色</vt:lpstr>
      <vt:lpstr>塗装色</vt:lpstr>
      <vt:lpstr>'ME-片持ちタイプ'!必要総ストローク</vt:lpstr>
      <vt:lpstr>必要総ストローク</vt:lpstr>
      <vt:lpstr>'ME-片持ちタイプ'!部署名_per_学部名</vt:lpstr>
      <vt:lpstr>部署名_per_学部名</vt:lpstr>
      <vt:lpstr>'ME-片持ちタイプ'!粉じん有無</vt:lpstr>
      <vt:lpstr>粉じん有無</vt:lpstr>
      <vt:lpstr>'ME-片持ちタイプ'!用途・装置名</vt:lpstr>
      <vt:lpstr>用途・装置名</vt:lpstr>
      <vt:lpstr>'ME-片持ちタイプ'!落下防止機構</vt:lpstr>
      <vt:lpstr>落下防止機構</vt:lpstr>
      <vt:lpstr>連動台数</vt:lpstr>
      <vt:lpstr>連動台数_ME</vt:lpstr>
    </vt:vector>
  </TitlesOfParts>
  <Company>Tsubaki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株式会社椿本チエイン</dc:creator>
  <cp:lastPrinted>2021-05-21T01:43:40Z</cp:lastPrinted>
  <dcterms:created xsi:type="dcterms:W3CDTF">2014-05-16T00:35:53Z</dcterms:created>
  <dcterms:modified xsi:type="dcterms:W3CDTF">2021-09-22T03:57:02Z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